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tabRatio="660" activeTab="4"/>
  </bookViews>
  <sheets>
    <sheet name="ОБЯСНИТЕЛНА" sheetId="1" r:id="rId1"/>
    <sheet name="Приложение № 1" sheetId="2" r:id="rId2"/>
    <sheet name="Приложение № 2" sheetId="3" r:id="rId3"/>
    <sheet name="Приложение № 3" sheetId="4" r:id="rId4"/>
    <sheet name="Приложение № 4" sheetId="5" r:id="rId5"/>
  </sheets>
  <definedNames/>
  <calcPr fullCalcOnLoad="1"/>
</workbook>
</file>

<file path=xl/sharedStrings.xml><?xml version="1.0" encoding="utf-8"?>
<sst xmlns="http://schemas.openxmlformats.org/spreadsheetml/2006/main" count="375" uniqueCount="311">
  <si>
    <t>ОП Развитие на човешките ресурси</t>
  </si>
  <si>
    <t>ОП Регионално развитие</t>
  </si>
  <si>
    <t xml:space="preserve">Изграждане и укрепване  на инфраструктура за </t>
  </si>
  <si>
    <t xml:space="preserve">предотвратяване на наводнения и заливане на </t>
  </si>
  <si>
    <t xml:space="preserve">територия в рамките на регулацията на с.Смирненски, </t>
  </si>
  <si>
    <t>община Брусарци, област Монтана</t>
  </si>
  <si>
    <t>8. ИКОНОМ. Д/СТИ И УСЛУГИ</t>
  </si>
  <si>
    <t>832 Служ.и д/сти по поддърж., рем.и изгражд.на пътища</t>
  </si>
  <si>
    <t>866 Общински пазари и тържища</t>
  </si>
  <si>
    <t>910 Разходи за лихви</t>
  </si>
  <si>
    <t>9. Р/ДИ НЕКЛАСИФИЦ. В ДР. ФУНКЦИИ</t>
  </si>
  <si>
    <t>Общо</t>
  </si>
  <si>
    <t xml:space="preserve">122 Общинска администрация </t>
  </si>
  <si>
    <t>4. ЗДРАВЕОПАЗВАНЕ</t>
  </si>
  <si>
    <t>5. СОЦ.ОСИГ.,ПОДПОМ.И ГРИЖИ</t>
  </si>
  <si>
    <t>6. ЖИЛ.СТРОИТ.,БКС И ОПАЗВАНЕ НА ОК. СРЕДА</t>
  </si>
  <si>
    <t>604 Осветление на улици и площади</t>
  </si>
  <si>
    <t>622 Озеленяване</t>
  </si>
  <si>
    <t>7. ПОЧИВНО ДЕЛО, КУЛТУРА, РЕЛ. ДЕЙНОСТ</t>
  </si>
  <si>
    <t>738 Читалища</t>
  </si>
  <si>
    <t>745 Обредни домове</t>
  </si>
  <si>
    <t>1. ОБЩИ ДЪРЖАВНИ СЛУЖБИ</t>
  </si>
  <si>
    <t>2. ОТБРАНА И СИГУРНОСТ</t>
  </si>
  <si>
    <t>285 Добров.формирования за защита при бедствия</t>
  </si>
  <si>
    <t>3. ОБРАЗОВАНИЕ</t>
  </si>
  <si>
    <t>311 ЦДГ и ОДЗ</t>
  </si>
  <si>
    <t>01 00</t>
  </si>
  <si>
    <t>Приложение № 2</t>
  </si>
  <si>
    <t xml:space="preserve">В с и ч к о
</t>
  </si>
  <si>
    <t>Наименование</t>
  </si>
  <si>
    <t>ВСИЧКО РАЗХОДИ:</t>
  </si>
  <si>
    <t>Приложение № 1</t>
  </si>
  <si>
    <t xml:space="preserve">                                                                               Наименование  на приходите</t>
  </si>
  <si>
    <t xml:space="preserve">             Пара-    граф</t>
  </si>
  <si>
    <t>ПРИХОДИ С ОБЩИНСКИ ХАРАКТЕР</t>
  </si>
  <si>
    <t>I. ДАНЪЧНИ И НЕДАНЪЧНИ ПРИХОДИ</t>
  </si>
  <si>
    <t>1.    Данъчни приходи</t>
  </si>
  <si>
    <t>1.1. Данък върху доходите на физически лица</t>
  </si>
  <si>
    <t>1.1.1. Окончателен годишен /патентен/ данък</t>
  </si>
  <si>
    <t>01 03</t>
  </si>
  <si>
    <t>1.2. Имуществени данъци</t>
  </si>
  <si>
    <t>13 00</t>
  </si>
  <si>
    <t>1.2.1. Данък върху недвижими имоти</t>
  </si>
  <si>
    <t>13 01</t>
  </si>
  <si>
    <t>1.2.2. Данък върху превозните средства</t>
  </si>
  <si>
    <t>13 03</t>
  </si>
  <si>
    <t>1.2.3. Данък дарения и възмезден начин</t>
  </si>
  <si>
    <t>13 04</t>
  </si>
  <si>
    <t xml:space="preserve">1.3. Други данъци /недобори/ </t>
  </si>
  <si>
    <t>20 00</t>
  </si>
  <si>
    <t>2. Неданъчни приходи</t>
  </si>
  <si>
    <t>2.1. Приходи и доходи от собственост</t>
  </si>
  <si>
    <t>24 00</t>
  </si>
  <si>
    <t>2.1.1. Приходи от услуги</t>
  </si>
  <si>
    <t>24 04</t>
  </si>
  <si>
    <t>2.1.2. Приходи от наеми на имущество</t>
  </si>
  <si>
    <t>24 05</t>
  </si>
  <si>
    <t>2.1.3. Приходи от наеми на земя</t>
  </si>
  <si>
    <t>24 06</t>
  </si>
  <si>
    <t>2.1.4. Приходи от дивиденти</t>
  </si>
  <si>
    <t>24 07</t>
  </si>
  <si>
    <t>2.1.5. Приходи от лихви банк.см-и</t>
  </si>
  <si>
    <t>24 08</t>
  </si>
  <si>
    <t>2.1.6.Приходи от лихви по срочни депозити</t>
  </si>
  <si>
    <t>24 09</t>
  </si>
  <si>
    <t>2.2. Общински такси</t>
  </si>
  <si>
    <t>27 00</t>
  </si>
  <si>
    <t>2.2.1. За ползване на детски градини</t>
  </si>
  <si>
    <t>27 01</t>
  </si>
  <si>
    <t>2.2.2. За ползване на детски ясли</t>
  </si>
  <si>
    <t>27 02</t>
  </si>
  <si>
    <t>2.2.2. За домашен социален патронаж</t>
  </si>
  <si>
    <t>27 04</t>
  </si>
  <si>
    <t>2.2.3. За пазари, тържища и други</t>
  </si>
  <si>
    <t>27 05</t>
  </si>
  <si>
    <t>2.2.4. За битови отпадъци</t>
  </si>
  <si>
    <t>27 07</t>
  </si>
  <si>
    <t>2.2.6. За общежития в образованието</t>
  </si>
  <si>
    <t>27 08</t>
  </si>
  <si>
    <t>2.2.5. За технически услуги</t>
  </si>
  <si>
    <t>27 10</t>
  </si>
  <si>
    <t>2.2.6. За административни услуги</t>
  </si>
  <si>
    <t>27 11</t>
  </si>
  <si>
    <t>2.2.9. За откупуване на гробни места</t>
  </si>
  <si>
    <t>27 15</t>
  </si>
  <si>
    <t>27 29</t>
  </si>
  <si>
    <t>2.3. Глоби, санкции, наказателни лихви</t>
  </si>
  <si>
    <t>28 00</t>
  </si>
  <si>
    <t>2.4. Други неданъчни приходи</t>
  </si>
  <si>
    <t>36 00</t>
  </si>
  <si>
    <t>ІІ. ВЗАИМООТНОШЕНИЯ С ЦБ</t>
  </si>
  <si>
    <t>31 00</t>
  </si>
  <si>
    <t>31 11</t>
  </si>
  <si>
    <t>31 12</t>
  </si>
  <si>
    <t>31 13</t>
  </si>
  <si>
    <t>1. Придобиване на дялове , акции и съучастия</t>
  </si>
  <si>
    <t>70 00</t>
  </si>
  <si>
    <t>на приходите по параграфи</t>
  </si>
  <si>
    <t xml:space="preserve">437 Здравни кабинети в детски градини и училища </t>
  </si>
  <si>
    <t xml:space="preserve">389 Др.д/сти по образованието </t>
  </si>
  <si>
    <t>431 Дет. ясли, дет. кухни и ясл. групи в ОДЗ</t>
  </si>
  <si>
    <t xml:space="preserve">524 Домашен социален патронаж </t>
  </si>
  <si>
    <t xml:space="preserve">525 Клубове на пенсионера, инвалида и др. </t>
  </si>
  <si>
    <t xml:space="preserve">532 Програми за временна заетост </t>
  </si>
  <si>
    <t xml:space="preserve">603 Водоснабдяване и канализация </t>
  </si>
  <si>
    <t xml:space="preserve">623 Чистота </t>
  </si>
  <si>
    <t xml:space="preserve">123 Общински Съвет   </t>
  </si>
  <si>
    <t xml:space="preserve">239 Др.д/сти по вътрешна сигурност </t>
  </si>
  <si>
    <t xml:space="preserve">849 Др.д/сти по транспорт, пътища, пощи, далекосъобщения </t>
  </si>
  <si>
    <t xml:space="preserve">898 Др.д/сти по икономиката      </t>
  </si>
  <si>
    <r>
      <t xml:space="preserve">                                                                 /И. Янакиева</t>
    </r>
    <r>
      <rPr>
        <sz val="10"/>
        <rFont val="Times New Roman"/>
        <family val="1"/>
      </rPr>
      <t xml:space="preserve">/                                                        </t>
    </r>
    <r>
      <rPr>
        <b/>
        <sz val="10"/>
        <rFont val="Times New Roman"/>
        <family val="1"/>
      </rPr>
      <t xml:space="preserve">               /Н. Михайлова/</t>
    </r>
  </si>
  <si>
    <t xml:space="preserve">589 Др. служби и д/сти по осиг., подпом. и заетостта </t>
  </si>
  <si>
    <t>на разхода по функции и дейности</t>
  </si>
  <si>
    <t>подпа-</t>
  </si>
  <si>
    <t>раграфи</t>
  </si>
  <si>
    <t>01-00  Заплати и възнаграждения за персонала, нает по трудови и служебни пр-я</t>
  </si>
  <si>
    <t>02-00  Други възнаграждения и плащания за персонала</t>
  </si>
  <si>
    <t>05-00  'Задължителни осигурителни вноски от работодатели</t>
  </si>
  <si>
    <t>10-00  Издръжка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</si>
  <si>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</si>
  <si>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</si>
  <si>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</si>
  <si>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</si>
  <si>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</si>
  <si>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</si>
  <si>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</si>
  <si>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</si>
  <si>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22-00  Разходи за лихви по заеми от страната</t>
  </si>
  <si>
    <t>40-00  Стипендии</t>
  </si>
  <si>
    <t>42-00  Текущи трансфери, обезщетения и помощи за домакинствата</t>
  </si>
  <si>
    <t>45-00Субсидии на организации с нестопанска цел</t>
  </si>
  <si>
    <t>46-00  Разходи за членски внос и участие в нетърговски организации и дейности</t>
  </si>
  <si>
    <t>51-00  Основен ремонт на дълготрайни материални активи</t>
  </si>
  <si>
    <t>52-00  Придобиване на дълготрайни материални активи</t>
  </si>
  <si>
    <t>53-00  Придобиване на нематериални дълготрайни активи</t>
  </si>
  <si>
    <t>97-00  Резерв за непредвидени и неотложни разходи</t>
  </si>
  <si>
    <t xml:space="preserve"> на разходите по  функции и дейности </t>
  </si>
  <si>
    <t xml:space="preserve"> на разходите по параграфи </t>
  </si>
  <si>
    <t xml:space="preserve">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</si>
  <si>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</si>
  <si>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t>Приложение № 3</t>
  </si>
  <si>
    <t>322 Общообразователни  училища</t>
  </si>
  <si>
    <t>ОБЩО РАЗХОДИ РЕКАПИТУЛАЦИЯ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</si>
  <si>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</si>
  <si>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</si>
  <si>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</si>
  <si>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</si>
  <si>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изплатени суми от СБКО за облекло и други на персонала, с характер на възнаграждение</t>
  </si>
  <si>
    <t>обезщетения за персонала, с характер на възнаграждение</t>
  </si>
  <si>
    <t>другиплащания и възнаграждения</t>
  </si>
  <si>
    <t>осигурителни вноски от работодатели за Държавното обществено осигуряване (ДОО)</t>
  </si>
  <si>
    <t>осигурителни вноски от работодатели за Учителския пенсионен фонд (УПФ)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</si>
  <si>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</si>
  <si>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</si>
  <si>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разходи за външни услуги</t>
  </si>
  <si>
    <t>командировки в страната</t>
  </si>
  <si>
    <t>разходи за застраховки</t>
  </si>
  <si>
    <t>Разходи за лихви по други заеми от страната</t>
  </si>
  <si>
    <t>придобиване на компютри и хардуер</t>
  </si>
  <si>
    <t>придобиване на стопански инвентар</t>
  </si>
  <si>
    <t>придобиване на други нематериални дълготрайни активи</t>
  </si>
  <si>
    <r>
      <t xml:space="preserve">обезщетения и помощи по </t>
    </r>
    <r>
      <rPr>
        <sz val="10"/>
        <rFont val="Times New Roman CYR"/>
        <family val="0"/>
      </rPr>
      <t>решение на общинския съвет</t>
    </r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</si>
  <si>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</t>
    </r>
    <r>
      <rPr>
        <b/>
        <sz val="10"/>
        <rFont val="Times New Roman"/>
        <family val="1"/>
      </rPr>
      <t xml:space="preserve">         / Н.Михайлова/</t>
    </r>
  </si>
  <si>
    <t xml:space="preserve">282 Др.д/сти по отбрана </t>
  </si>
  <si>
    <t>ОБЯСНИТЕЛНА ЗАПИСКА</t>
  </si>
  <si>
    <t>ПРИХОДИ</t>
  </si>
  <si>
    <t>Приходи за финансиране на делегираните от държавата дейности:</t>
  </si>
  <si>
    <t>─</t>
  </si>
  <si>
    <t>субсидия за държавни дейности</t>
  </si>
  <si>
    <t>субсидия за капиталови разходи</t>
  </si>
  <si>
    <t>Приходи за финансиране на местни дейности:</t>
  </si>
  <si>
    <t>данъчни приходи</t>
  </si>
  <si>
    <t>неданъчни приходи</t>
  </si>
  <si>
    <t>обща изравнителна субсидия</t>
  </si>
  <si>
    <t>РАЗХОДИ</t>
  </si>
  <si>
    <t>Разходи за държавни дейности</t>
  </si>
  <si>
    <t>Разходи за местни дейности</t>
  </si>
  <si>
    <t>Приходи по параграфи</t>
  </si>
  <si>
    <t xml:space="preserve">Разходи по функции и дейности </t>
  </si>
  <si>
    <t>Разходи по параграфи</t>
  </si>
  <si>
    <t>Разходи по Оперативни програми</t>
  </si>
  <si>
    <t>Приложение № 4</t>
  </si>
  <si>
    <t>ОТЧЕТ</t>
  </si>
  <si>
    <t>Отчет</t>
  </si>
  <si>
    <t xml:space="preserve">                   Отчет</t>
  </si>
  <si>
    <t>III. ТРАНСФЕРИ</t>
  </si>
  <si>
    <t>Трансфери м/у бюджети</t>
  </si>
  <si>
    <t>61 00</t>
  </si>
  <si>
    <t>Трансфери от МТСП по програми</t>
  </si>
  <si>
    <t>Трансфери м/у бюджети предоставени</t>
  </si>
  <si>
    <t>61 01</t>
  </si>
  <si>
    <t>61 02</t>
  </si>
  <si>
    <t>61 05</t>
  </si>
  <si>
    <t xml:space="preserve">IV. ОПЕРАЦИИ С ФИНАНСОВИ АКТИВИ </t>
  </si>
  <si>
    <t>Обща субсидия за държавни дейности</t>
  </si>
  <si>
    <t>Целева субсидия за капиталови разходи</t>
  </si>
  <si>
    <t>Трансфери за местни дейности</t>
  </si>
  <si>
    <t>Наличност по сметки в края на периода</t>
  </si>
  <si>
    <t>Остатък по сметки  от предходен период</t>
  </si>
  <si>
    <t>95 00</t>
  </si>
  <si>
    <t>ОБЩО ПРИХОДИ  /І + ІІ + ІІІ +IV/</t>
  </si>
  <si>
    <t>платени държавни такси, данъци, наказателни лихви, санкции и др.</t>
  </si>
  <si>
    <t>42-19</t>
  </si>
  <si>
    <t>други текущи трансфери за домакинства</t>
  </si>
  <si>
    <t>СОБСТВЕНИ ПРИХОДИ</t>
  </si>
  <si>
    <t>Лихви</t>
  </si>
  <si>
    <t>24-08</t>
  </si>
  <si>
    <t>ТРАНСФЕРИ</t>
  </si>
  <si>
    <t xml:space="preserve">Трансфери(субсидии,вн.)м/у бюдж.с/ки </t>
  </si>
  <si>
    <t>ВСИЧКО ТРАНСФЕРИ:</t>
  </si>
  <si>
    <t>ВРЕМЕННИ БЕЗЛИХВЕНИ ЗАЕМИ</t>
  </si>
  <si>
    <t>Получ.(пред.)врем.безл.заеми от/за ЦБ(+/-)</t>
  </si>
  <si>
    <t>- получени заеми (+)</t>
  </si>
  <si>
    <t>- погасени заеми (-)</t>
  </si>
  <si>
    <t>Врем.безл.заеми м/у бюджетни с/ки (нето)</t>
  </si>
  <si>
    <t>Врем.безл.заеми м/у бюдж.и извънб.с/ки</t>
  </si>
  <si>
    <t>ВСИЧКО ВРЕМЕННИ БЕЗЛИХВЕНИ ЗАЕМИ:</t>
  </si>
  <si>
    <t xml:space="preserve">Врем. съхр. ср-ва и ср-ва на разпореж. </t>
  </si>
  <si>
    <t>88-03</t>
  </si>
  <si>
    <t>ВСИЧКО ПРИХОДИ</t>
  </si>
  <si>
    <t>Депозити и средства по сметки (нето)(+/-)</t>
  </si>
  <si>
    <t>остатък от предходен период</t>
  </si>
  <si>
    <t xml:space="preserve">наличн. в края на периода </t>
  </si>
  <si>
    <t xml:space="preserve">ВСИЧКО ПРИХОДИ ПО БЮДЖЕТА </t>
  </si>
  <si>
    <t>РАЗХОДИ ПО ФУНКЦИИ</t>
  </si>
  <si>
    <t xml:space="preserve">Образование </t>
  </si>
  <si>
    <t>общо</t>
  </si>
  <si>
    <t xml:space="preserve">- Запл. и възнагр. за персонала </t>
  </si>
  <si>
    <t>01-00</t>
  </si>
  <si>
    <t xml:space="preserve">- Осиг. вноски </t>
  </si>
  <si>
    <t>05-00</t>
  </si>
  <si>
    <t xml:space="preserve">- Издръжка </t>
  </si>
  <si>
    <t>10-00</t>
  </si>
  <si>
    <t xml:space="preserve">- Останали текущи р-ди </t>
  </si>
  <si>
    <t>40-46</t>
  </si>
  <si>
    <t xml:space="preserve">Соц. осигуряване, подпомагане и грижи </t>
  </si>
  <si>
    <t xml:space="preserve">- Други възнагр. </t>
  </si>
  <si>
    <t>02-00</t>
  </si>
  <si>
    <t xml:space="preserve">Жил.стр., благоустр., комун.ст-во и ок.среда </t>
  </si>
  <si>
    <t xml:space="preserve">- Капиталови разходи  </t>
  </si>
  <si>
    <t>51-54</t>
  </si>
  <si>
    <t xml:space="preserve">ВСИЧКО РАЗХОДИ ПО БЮДЖЕТА </t>
  </si>
  <si>
    <t>Образование в т.ч. :</t>
  </si>
  <si>
    <t>Соц. осигуряване, подпомагане и грижи в т.ч. :</t>
  </si>
  <si>
    <t>Отчет за сметките за средствата от ЕС</t>
  </si>
  <si>
    <t xml:space="preserve">                   Уточнен план</t>
  </si>
  <si>
    <t>предоставени трансфери по чл.71 е от ЗОУ</t>
  </si>
  <si>
    <t>преходен остатък на 31.12.2013</t>
  </si>
  <si>
    <t>1. СОУ Христо Ботев с проект BG051PО001-3.1.06</t>
  </si>
  <si>
    <t>2. СОУ Христо Ботев с проект BG051PО001-3.1.03-0001</t>
  </si>
  <si>
    <t>2.5. Внесен данък в/у приходите от стопанска д-ст</t>
  </si>
  <si>
    <t>37 00</t>
  </si>
  <si>
    <t>Събране средства от/за сметки за средства от ЕС</t>
  </si>
  <si>
    <t>88 03</t>
  </si>
  <si>
    <t>19-01</t>
  </si>
  <si>
    <t>разходи за учебници и книги</t>
  </si>
  <si>
    <t>събрани средства от/за с/ки за средства на ЕС</t>
  </si>
  <si>
    <t>1. Подкрепа за достоен живот</t>
  </si>
  <si>
    <t>2.2.7 Такса куче</t>
  </si>
  <si>
    <t>2.2.8. Други общински такси</t>
  </si>
  <si>
    <t>Целева субсидия -автобуси</t>
  </si>
  <si>
    <t>субсидия за автобуси</t>
  </si>
  <si>
    <t>такса ангажимент по заеми</t>
  </si>
  <si>
    <t xml:space="preserve">трансфери </t>
  </si>
  <si>
    <t>117 Дейности по избори</t>
  </si>
  <si>
    <t>Целева субсидия -бедствия и аварии</t>
  </si>
  <si>
    <t>31 18</t>
  </si>
  <si>
    <t>31 28</t>
  </si>
  <si>
    <t>284 Ликвидиране на последици от стихийни бедствия и производствени аварии</t>
  </si>
  <si>
    <t>19-81</t>
  </si>
  <si>
    <t>платени общински такси, данъци, наказателни лихви, санкции и др.</t>
  </si>
  <si>
    <t>2 Подкрепа за заетост</t>
  </si>
  <si>
    <t xml:space="preserve">временни безлихвени заеми </t>
  </si>
  <si>
    <t>приходи от собственост</t>
  </si>
  <si>
    <t>2.6. Приходи от концесии</t>
  </si>
  <si>
    <t>41 00</t>
  </si>
  <si>
    <t>Временни безлихвени заеми</t>
  </si>
  <si>
    <t>76 00</t>
  </si>
  <si>
    <t>713 Спорт за всички</t>
  </si>
  <si>
    <t>3. СОУ Христо Ботев с проект BG051PО001-4.2.02</t>
  </si>
  <si>
    <t>4.ОУ П.Р.Славейков с проект BG051PО001-3.1.03-0001</t>
  </si>
  <si>
    <t>5.ОУ П.Р.Славейков с проект BG051PО001-4.2.05</t>
  </si>
  <si>
    <t>6.ОУ П.К.Яворов с проект      BG051PО001-3.1.03-0001</t>
  </si>
  <si>
    <t>7.ОУ П.К.Яворов с проект      BG051PО001-4.2.-0001</t>
  </si>
  <si>
    <t>субсидия за бедствия и аварии</t>
  </si>
  <si>
    <t>2.6. Приходи от продажба на земя</t>
  </si>
  <si>
    <t>40 40</t>
  </si>
  <si>
    <t>Погашения по заевми</t>
  </si>
  <si>
    <t>83 81</t>
  </si>
  <si>
    <t>95 01</t>
  </si>
  <si>
    <t>95 07</t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</si>
  <si>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          </t>
    </r>
    <r>
      <rPr>
        <b/>
        <i/>
        <sz val="10"/>
        <rFont val="Times New Roman"/>
        <family val="1"/>
      </rPr>
      <t xml:space="preserve">         / Н.Михайлова/</t>
    </r>
  </si>
  <si>
    <t>въстановени трансфери за ЦБ</t>
  </si>
  <si>
    <t>31 20</t>
  </si>
  <si>
    <t>Въстановен трансфер за ЦБ</t>
  </si>
  <si>
    <t xml:space="preserve">      С влизането в сила на Закона за публичните финанси от 01.01.2014 г. всички първостепенни разпоредители с бюджет пуликуват на интернет страницата си утвърдения бюджет, тримесечни и месечни отчети. В изпълнение на това задължение Община Брусарци публикува приложенията съставляващи отчета за периода 01.01.2014-31.10.2014 г.</t>
  </si>
  <si>
    <t>Към  отчета за периода 01.01.-31.10. 2014 г. на Община Брусарци</t>
  </si>
  <si>
    <t xml:space="preserve">                 Отчета  на Община Брусарци за периода 01.01.-31.10. 2014 г. възлиза на  2 419 809 лв. в приход и разход. </t>
  </si>
  <si>
    <t>Аналитично изпълнението на плана за приходите по бюджета към 31.10.2014 г. е както следва</t>
  </si>
  <si>
    <t>наличност на 31.10.2014</t>
  </si>
  <si>
    <t>Разходната част на общинския бюджет към 31.10.2014 г. възлиза на 2 419 809 лв.,в т. ч.:</t>
  </si>
  <si>
    <t>на Община Брусарци за периода 01.01.-31.10.2014 година</t>
  </si>
  <si>
    <t>469 Други дейности по здравеопазването</t>
  </si>
  <si>
    <t>на Община Брусарци  за периода 01.01.-31.10.2014 г.</t>
  </si>
  <si>
    <t xml:space="preserve">        ДИРЕКТОР ДИРЕКЦИЯ “ФСД”:                                                                       КМЕТ:</t>
  </si>
  <si>
    <t xml:space="preserve">        ДИРЕКТОР ДИРЕКЦИЯ “ФСД”:                                                                               КМЕТ:</t>
  </si>
  <si>
    <t>Уточнен план</t>
  </si>
  <si>
    <t xml:space="preserve">        ДИРЕКТОР ДИРЕКЦИЯ “ФСД”:                                                                            КМЕТ:</t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</si>
  <si>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               </t>
    </r>
    <r>
      <rPr>
        <b/>
        <i/>
        <sz val="10"/>
        <rFont val="Times New Roman"/>
        <family val="1"/>
      </rPr>
      <t xml:space="preserve">         / Н.Михайлова/</t>
    </r>
  </si>
  <si>
    <t xml:space="preserve">        ДИРЕКТОР ДИРЕКЦИЯ “ФСД”:                                                                              КМЕТ:</t>
  </si>
  <si>
    <t>Наименование на разхода по параграфи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</si>
</sst>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_л_в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00000"/>
    <numFmt numFmtId="189" formatCode="#,##0.00\ &quot;лв&quot;"/>
    <numFmt numFmtId="190" formatCode="00\-00"/>
    <numFmt numFmtId="191" formatCode="0#&quot;-&quot;0#"/>
  </numFmts>
  <fonts count="49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lbertus MT Lt"/>
      <family val="1"/>
    </font>
    <font>
      <b/>
      <i/>
      <sz val="16"/>
      <name val="Times New Roman"/>
      <family val="1"/>
    </font>
    <font>
      <sz val="12"/>
      <name val="Arial"/>
      <family val="0"/>
    </font>
    <font>
      <b/>
      <sz val="9"/>
      <name val="Albertus MT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sz val="10"/>
      <name val="Times New Roman Cyr"/>
      <family val="1"/>
    </font>
    <font>
      <sz val="10"/>
      <name val="Heba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b/>
      <sz val="10"/>
      <name val="Hebar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61"/>
      <name val="Times New Roman"/>
      <family val="1"/>
    </font>
    <font>
      <b/>
      <sz val="8"/>
      <color indexed="9"/>
      <name val="Times New Roman"/>
      <family val="1"/>
    </font>
    <font>
      <sz val="7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20"/>
      <name val="Times New Roman"/>
      <family val="1"/>
    </font>
    <font>
      <sz val="9"/>
      <color indexed="9"/>
      <name val="Times New Roman"/>
      <family val="1"/>
    </font>
    <font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7" fillId="0" borderId="0" xfId="0" applyFont="1" applyAlignment="1">
      <alignment horizontal="left" indent="3"/>
    </xf>
    <xf numFmtId="0" fontId="18" fillId="0" borderId="0" xfId="0" applyFont="1" applyAlignment="1">
      <alignment/>
    </xf>
    <xf numFmtId="0" fontId="8" fillId="0" borderId="0" xfId="0" applyFont="1" applyAlignment="1">
      <alignment horizontal="left" indent="6"/>
    </xf>
    <xf numFmtId="0" fontId="18" fillId="0" borderId="0" xfId="0" applyFont="1" applyAlignment="1">
      <alignment horizontal="left" indent="6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20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3" fontId="5" fillId="0" borderId="8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 wrapText="1"/>
    </xf>
    <xf numFmtId="0" fontId="24" fillId="0" borderId="0" xfId="22" applyFont="1">
      <alignment/>
      <protection/>
    </xf>
    <xf numFmtId="0" fontId="23" fillId="0" borderId="11" xfId="15" applyFont="1" applyBorder="1" applyAlignment="1">
      <alignment horizontal="center" vertical="center"/>
      <protection/>
    </xf>
    <xf numFmtId="3" fontId="25" fillId="0" borderId="12" xfId="15" applyNumberFormat="1" applyFont="1" applyFill="1" applyBorder="1" applyAlignment="1" quotePrefix="1">
      <alignment horizontal="center" vertical="center"/>
      <protection/>
    </xf>
    <xf numFmtId="3" fontId="26" fillId="0" borderId="13" xfId="15" applyNumberFormat="1" applyFont="1" applyBorder="1" applyAlignment="1" applyProtection="1">
      <alignment horizontal="right" vertical="center"/>
      <protection/>
    </xf>
    <xf numFmtId="0" fontId="27" fillId="0" borderId="0" xfId="22" applyFont="1">
      <alignment/>
      <protection/>
    </xf>
    <xf numFmtId="0" fontId="23" fillId="0" borderId="14" xfId="16" applyFont="1" applyFill="1" applyBorder="1" applyAlignment="1">
      <alignment horizontal="left" vertical="center" wrapText="1"/>
      <protection/>
    </xf>
    <xf numFmtId="3" fontId="23" fillId="0" borderId="15" xfId="15" applyNumberFormat="1" applyFont="1" applyBorder="1" applyAlignment="1" applyProtection="1">
      <alignment horizontal="right" vertical="center"/>
      <protection/>
    </xf>
    <xf numFmtId="3" fontId="23" fillId="0" borderId="16" xfId="15" applyNumberFormat="1" applyFont="1" applyBorder="1" applyAlignment="1" applyProtection="1">
      <alignment horizontal="right" vertical="center"/>
      <protection/>
    </xf>
    <xf numFmtId="3" fontId="26" fillId="0" borderId="15" xfId="15" applyNumberFormat="1" applyFont="1" applyBorder="1" applyAlignment="1" applyProtection="1">
      <alignment horizontal="right" vertical="center"/>
      <protection/>
    </xf>
    <xf numFmtId="0" fontId="23" fillId="0" borderId="14" xfId="16" applyFont="1" applyFill="1" applyBorder="1" applyAlignment="1">
      <alignment vertical="center" wrapText="1"/>
      <protection/>
    </xf>
    <xf numFmtId="0" fontId="23" fillId="0" borderId="14" xfId="16" applyFont="1" applyFill="1" applyBorder="1" applyAlignment="1">
      <alignment wrapText="1"/>
      <protection/>
    </xf>
    <xf numFmtId="0" fontId="23" fillId="0" borderId="17" xfId="16" applyFont="1" applyFill="1" applyBorder="1" applyAlignment="1">
      <alignment vertical="top" wrapText="1"/>
      <protection/>
    </xf>
    <xf numFmtId="0" fontId="23" fillId="0" borderId="14" xfId="16" applyFont="1" applyFill="1" applyBorder="1" applyAlignment="1">
      <alignment vertical="top" wrapText="1"/>
      <protection/>
    </xf>
    <xf numFmtId="0" fontId="26" fillId="0" borderId="0" xfId="15" applyFont="1" applyAlignment="1">
      <alignment vertical="center"/>
      <protection/>
    </xf>
    <xf numFmtId="0" fontId="23" fillId="0" borderId="0" xfId="15" applyFont="1" applyAlignment="1">
      <alignment vertical="center"/>
      <protection/>
    </xf>
    <xf numFmtId="0" fontId="23" fillId="0" borderId="0" xfId="16" applyFont="1" applyFill="1" applyBorder="1" applyAlignment="1">
      <alignment horizontal="center" vertical="center"/>
      <protection/>
    </xf>
    <xf numFmtId="0" fontId="23" fillId="0" borderId="0" xfId="15" applyFont="1" applyAlignment="1">
      <alignment vertical="center" wrapText="1"/>
      <protection/>
    </xf>
    <xf numFmtId="3" fontId="23" fillId="0" borderId="0" xfId="15" applyNumberFormat="1" applyFont="1" applyBorder="1" applyAlignment="1" applyProtection="1">
      <alignment horizontal="center" vertical="center"/>
      <protection/>
    </xf>
    <xf numFmtId="1" fontId="23" fillId="0" borderId="0" xfId="15" applyNumberFormat="1" applyFont="1" applyBorder="1" applyAlignment="1" applyProtection="1">
      <alignment horizontal="center" vertical="center"/>
      <protection/>
    </xf>
    <xf numFmtId="3" fontId="25" fillId="0" borderId="0" xfId="15" applyNumberFormat="1" applyFont="1" applyFill="1" applyBorder="1" applyAlignment="1" applyProtection="1" quotePrefix="1">
      <alignment horizontal="center" vertical="center"/>
      <protection/>
    </xf>
    <xf numFmtId="3" fontId="26" fillId="0" borderId="0" xfId="15" applyNumberFormat="1" applyFont="1" applyBorder="1" applyAlignment="1" applyProtection="1">
      <alignment horizontal="right" vertical="center"/>
      <protection/>
    </xf>
    <xf numFmtId="3" fontId="23" fillId="0" borderId="0" xfId="15" applyNumberFormat="1" applyFont="1" applyBorder="1" applyAlignment="1" applyProtection="1">
      <alignment horizontal="right" vertical="center"/>
      <protection/>
    </xf>
    <xf numFmtId="0" fontId="23" fillId="0" borderId="0" xfId="15" applyFont="1" applyBorder="1" applyAlignment="1" applyProtection="1">
      <alignment vertical="center"/>
      <protection/>
    </xf>
    <xf numFmtId="3" fontId="26" fillId="0" borderId="12" xfId="15" applyNumberFormat="1" applyFont="1" applyBorder="1" applyAlignment="1" applyProtection="1">
      <alignment horizontal="right" vertical="center"/>
      <protection/>
    </xf>
    <xf numFmtId="0" fontId="26" fillId="0" borderId="18" xfId="15" applyFont="1" applyBorder="1" applyAlignment="1">
      <alignment horizontal="center" vertical="center"/>
      <protection/>
    </xf>
    <xf numFmtId="0" fontId="26" fillId="0" borderId="19" xfId="15" applyFont="1" applyBorder="1" applyAlignment="1">
      <alignment horizontal="center" vertical="center"/>
      <protection/>
    </xf>
    <xf numFmtId="0" fontId="23" fillId="0" borderId="20" xfId="16" applyFont="1" applyFill="1" applyBorder="1" applyAlignment="1">
      <alignment vertical="center" wrapText="1"/>
      <protection/>
    </xf>
    <xf numFmtId="0" fontId="23" fillId="0" borderId="21" xfId="16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center" vertical="center" wrapText="1"/>
    </xf>
    <xf numFmtId="0" fontId="26" fillId="0" borderId="12" xfId="17" applyFont="1" applyFill="1" applyBorder="1" applyAlignment="1">
      <alignment horizontal="center" vertical="center" wrapText="1"/>
      <protection/>
    </xf>
    <xf numFmtId="0" fontId="23" fillId="0" borderId="12" xfId="15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91" fontId="23" fillId="0" borderId="22" xfId="16" applyNumberFormat="1" applyFont="1" applyFill="1" applyBorder="1" applyAlignment="1" quotePrefix="1">
      <alignment horizontal="right" vertical="center"/>
      <protection/>
    </xf>
    <xf numFmtId="191" fontId="23" fillId="0" borderId="22" xfId="16" applyNumberFormat="1" applyFont="1" applyFill="1" applyBorder="1" applyAlignment="1" quotePrefix="1">
      <alignment horizontal="right"/>
      <protection/>
    </xf>
    <xf numFmtId="191" fontId="23" fillId="0" borderId="23" xfId="16" applyNumberFormat="1" applyFont="1" applyFill="1" applyBorder="1" applyAlignment="1" quotePrefix="1">
      <alignment horizontal="right" vertical="center"/>
      <protection/>
    </xf>
    <xf numFmtId="191" fontId="23" fillId="0" borderId="24" xfId="16" applyNumberFormat="1" applyFont="1" applyFill="1" applyBorder="1" applyAlignment="1" quotePrefix="1">
      <alignment horizontal="right" vertical="center"/>
      <protection/>
    </xf>
    <xf numFmtId="191" fontId="23" fillId="0" borderId="25" xfId="16" applyNumberFormat="1" applyFont="1" applyFill="1" applyBorder="1" applyAlignment="1" quotePrefix="1">
      <alignment horizontal="right" vertical="top"/>
      <protection/>
    </xf>
    <xf numFmtId="191" fontId="23" fillId="0" borderId="22" xfId="16" applyNumberFormat="1" applyFont="1" applyFill="1" applyBorder="1" applyAlignment="1" quotePrefix="1">
      <alignment horizontal="right" vertical="top"/>
      <protection/>
    </xf>
    <xf numFmtId="0" fontId="23" fillId="0" borderId="12" xfId="16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/>
    </xf>
    <xf numFmtId="0" fontId="4" fillId="0" borderId="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" xfId="0" applyFont="1" applyBorder="1" applyAlignment="1">
      <alignment/>
    </xf>
    <xf numFmtId="0" fontId="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>
      <alignment horizontal="center"/>
    </xf>
    <xf numFmtId="1" fontId="31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4" fillId="0" borderId="27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4" xfId="0" applyFont="1" applyBorder="1" applyAlignment="1">
      <alignment/>
    </xf>
    <xf numFmtId="0" fontId="31" fillId="0" borderId="1" xfId="0" applyFont="1" applyFill="1" applyBorder="1" applyAlignment="1" applyProtection="1">
      <alignment horizontal="left" wrapText="1"/>
      <protection/>
    </xf>
    <xf numFmtId="0" fontId="1" fillId="0" borderId="3" xfId="0" applyFont="1" applyBorder="1" applyAlignment="1">
      <alignment/>
    </xf>
    <xf numFmtId="0" fontId="35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NumberFormat="1" applyFont="1" applyAlignment="1">
      <alignment wrapText="1"/>
    </xf>
    <xf numFmtId="3" fontId="36" fillId="0" borderId="0" xfId="0" applyNumberFormat="1" applyFont="1" applyAlignment="1">
      <alignment/>
    </xf>
    <xf numFmtId="0" fontId="29" fillId="0" borderId="0" xfId="0" applyFont="1" applyAlignment="1">
      <alignment/>
    </xf>
    <xf numFmtId="0" fontId="36" fillId="0" borderId="0" xfId="0" applyFont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0" fontId="1" fillId="0" borderId="2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 wrapText="1"/>
    </xf>
    <xf numFmtId="3" fontId="1" fillId="0" borderId="28" xfId="0" applyNumberFormat="1" applyFont="1" applyBorder="1" applyAlignment="1">
      <alignment horizontal="right" wrapText="1"/>
    </xf>
    <xf numFmtId="0" fontId="1" fillId="0" borderId="6" xfId="0" applyFont="1" applyBorder="1" applyAlignment="1">
      <alignment vertical="top" wrapText="1"/>
    </xf>
    <xf numFmtId="0" fontId="1" fillId="0" borderId="30" xfId="0" applyFont="1" applyBorder="1" applyAlignment="1">
      <alignment horizontal="center" vertical="top" wrapText="1"/>
    </xf>
    <xf numFmtId="3" fontId="1" fillId="0" borderId="31" xfId="0" applyNumberFormat="1" applyFont="1" applyBorder="1" applyAlignment="1">
      <alignment horizontal="right" wrapText="1"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horizontal="center" vertical="top" wrapText="1"/>
    </xf>
    <xf numFmtId="3" fontId="5" fillId="0" borderId="34" xfId="0" applyNumberFormat="1" applyFont="1" applyBorder="1" applyAlignment="1">
      <alignment horizontal="right" vertical="top" wrapText="1"/>
    </xf>
    <xf numFmtId="3" fontId="5" fillId="0" borderId="35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/>
    </xf>
    <xf numFmtId="0" fontId="5" fillId="2" borderId="10" xfId="0" applyFont="1" applyFill="1" applyBorder="1" applyAlignment="1">
      <alignment/>
    </xf>
    <xf numFmtId="0" fontId="1" fillId="0" borderId="7" xfId="0" applyFont="1" applyBorder="1" applyAlignment="1">
      <alignment/>
    </xf>
    <xf numFmtId="0" fontId="5" fillId="0" borderId="34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6" xfId="0" applyFont="1" applyBorder="1" applyAlignment="1">
      <alignment/>
    </xf>
    <xf numFmtId="0" fontId="5" fillId="0" borderId="35" xfId="0" applyFont="1" applyBorder="1" applyAlignment="1">
      <alignment/>
    </xf>
    <xf numFmtId="49" fontId="23" fillId="0" borderId="37" xfId="16" applyNumberFormat="1" applyFont="1" applyFill="1" applyBorder="1" applyAlignment="1">
      <alignment horizontal="right" vertical="center"/>
      <protection/>
    </xf>
    <xf numFmtId="191" fontId="23" fillId="0" borderId="38" xfId="16" applyNumberFormat="1" applyFont="1" applyFill="1" applyBorder="1" applyAlignment="1">
      <alignment horizontal="right" vertical="center"/>
      <protection/>
    </xf>
    <xf numFmtId="0" fontId="5" fillId="0" borderId="1" xfId="0" applyFont="1" applyFill="1" applyBorder="1" applyAlignment="1" applyProtection="1">
      <alignment horizontal="center" wrapText="1"/>
      <protection/>
    </xf>
    <xf numFmtId="0" fontId="1" fillId="0" borderId="1" xfId="0" applyFont="1" applyFill="1" applyBorder="1" applyAlignment="1" applyProtection="1">
      <alignment horizontal="left" wrapText="1" indent="1"/>
      <protection/>
    </xf>
    <xf numFmtId="49" fontId="1" fillId="0" borderId="7" xfId="0" applyNumberFormat="1" applyFont="1" applyFill="1" applyBorder="1" applyAlignment="1" applyProtection="1">
      <alignment horizontal="right"/>
      <protection/>
    </xf>
    <xf numFmtId="1" fontId="5" fillId="0" borderId="1" xfId="0" applyNumberFormat="1" applyFont="1" applyFill="1" applyBorder="1" applyAlignment="1">
      <alignment/>
    </xf>
    <xf numFmtId="190" fontId="1" fillId="0" borderId="7" xfId="0" applyNumberFormat="1" applyFont="1" applyFill="1" applyBorder="1" applyAlignment="1" applyProtection="1" quotePrefix="1">
      <alignment horizontal="right"/>
      <protection/>
    </xf>
    <xf numFmtId="1" fontId="1" fillId="0" borderId="1" xfId="0" applyNumberFormat="1" applyFont="1" applyFill="1" applyBorder="1" applyAlignment="1">
      <alignment/>
    </xf>
    <xf numFmtId="1" fontId="35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 applyProtection="1" quotePrefix="1">
      <alignment horizontal="left" wrapText="1"/>
      <protection/>
    </xf>
    <xf numFmtId="0" fontId="9" fillId="0" borderId="1" xfId="0" applyFont="1" applyFill="1" applyBorder="1" applyAlignment="1" applyProtection="1">
      <alignment horizontal="left" wrapText="1"/>
      <protection/>
    </xf>
    <xf numFmtId="1" fontId="37" fillId="0" borderId="0" xfId="0" applyNumberFormat="1" applyFont="1" applyFill="1" applyBorder="1" applyAlignment="1">
      <alignment/>
    </xf>
    <xf numFmtId="0" fontId="1" fillId="0" borderId="1" xfId="0" applyFont="1" applyFill="1" applyBorder="1" applyAlignment="1" applyProtection="1" quotePrefix="1">
      <alignment horizontal="left" wrapText="1" indent="1"/>
      <protection/>
    </xf>
    <xf numFmtId="0" fontId="9" fillId="0" borderId="1" xfId="0" applyFont="1" applyFill="1" applyBorder="1" applyAlignment="1" applyProtection="1" quotePrefix="1">
      <alignment horizontal="left"/>
      <protection/>
    </xf>
    <xf numFmtId="190" fontId="1" fillId="0" borderId="7" xfId="0" applyNumberFormat="1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 horizontal="center"/>
      <protection/>
    </xf>
    <xf numFmtId="1" fontId="5" fillId="0" borderId="1" xfId="0" applyNumberFormat="1" applyFont="1" applyFill="1" applyBorder="1" applyAlignment="1">
      <alignment horizontal="right"/>
    </xf>
    <xf numFmtId="0" fontId="1" fillId="0" borderId="3" xfId="0" applyFont="1" applyFill="1" applyBorder="1" applyAlignment="1" applyProtection="1" quotePrefix="1">
      <alignment horizontal="left" wrapText="1"/>
      <protection/>
    </xf>
    <xf numFmtId="190" fontId="1" fillId="0" borderId="2" xfId="0" applyNumberFormat="1" applyFont="1" applyFill="1" applyBorder="1" applyAlignment="1" applyProtection="1" quotePrefix="1">
      <alignment horizontal="right"/>
      <protection/>
    </xf>
    <xf numFmtId="1" fontId="1" fillId="0" borderId="3" xfId="0" applyNumberFormat="1" applyFont="1" applyFill="1" applyBorder="1" applyAlignment="1">
      <alignment/>
    </xf>
    <xf numFmtId="0" fontId="5" fillId="0" borderId="32" xfId="0" applyFont="1" applyFill="1" applyBorder="1" applyAlignment="1" applyProtection="1">
      <alignment horizontal="center" wrapText="1"/>
      <protection/>
    </xf>
    <xf numFmtId="190" fontId="1" fillId="0" borderId="33" xfId="0" applyNumberFormat="1" applyFont="1" applyFill="1" applyBorder="1" applyAlignment="1" applyProtection="1" quotePrefix="1">
      <alignment horizontal="right"/>
      <protection/>
    </xf>
    <xf numFmtId="1" fontId="5" fillId="0" borderId="27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wrapText="1"/>
      <protection/>
    </xf>
    <xf numFmtId="190" fontId="1" fillId="0" borderId="0" xfId="0" applyNumberFormat="1" applyFont="1" applyFill="1" applyBorder="1" applyAlignment="1" applyProtection="1" quotePrefix="1">
      <alignment horizontal="right"/>
      <protection/>
    </xf>
    <xf numFmtId="1" fontId="5" fillId="0" borderId="0" xfId="0" applyNumberFormat="1" applyFont="1" applyFill="1" applyBorder="1" applyAlignment="1">
      <alignment/>
    </xf>
    <xf numFmtId="0" fontId="31" fillId="0" borderId="32" xfId="0" applyFont="1" applyFill="1" applyBorder="1" applyAlignment="1" applyProtection="1">
      <alignment horizontal="center" wrapText="1"/>
      <protection/>
    </xf>
    <xf numFmtId="190" fontId="32" fillId="0" borderId="33" xfId="0" applyNumberFormat="1" applyFont="1" applyFill="1" applyBorder="1" applyAlignment="1" applyProtection="1" quotePrefix="1">
      <alignment horizontal="right"/>
      <protection/>
    </xf>
    <xf numFmtId="0" fontId="38" fillId="0" borderId="2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1" fillId="0" borderId="8" xfId="0" applyFont="1" applyFill="1" applyBorder="1" applyAlignment="1" applyProtection="1">
      <alignment horizontal="left" wrapText="1"/>
      <protection/>
    </xf>
    <xf numFmtId="190" fontId="32" fillId="0" borderId="6" xfId="0" applyNumberFormat="1" applyFont="1" applyFill="1" applyBorder="1" applyAlignment="1" applyProtection="1">
      <alignment horizontal="right"/>
      <protection/>
    </xf>
    <xf numFmtId="1" fontId="5" fillId="0" borderId="8" xfId="0" applyNumberFormat="1" applyFont="1" applyBorder="1" applyAlignment="1">
      <alignment horizontal="right"/>
    </xf>
    <xf numFmtId="2" fontId="40" fillId="0" borderId="0" xfId="0" applyNumberFormat="1" applyFont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0" fontId="32" fillId="0" borderId="1" xfId="0" applyFont="1" applyFill="1" applyBorder="1" applyAlignment="1" applyProtection="1" quotePrefix="1">
      <alignment horizontal="left" wrapText="1" indent="2"/>
      <protection/>
    </xf>
    <xf numFmtId="0" fontId="4" fillId="0" borderId="1" xfId="0" applyFont="1" applyBorder="1" applyAlignment="1">
      <alignment horizontal="right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2" fillId="0" borderId="1" xfId="0" applyFont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" fontId="5" fillId="0" borderId="1" xfId="0" applyNumberFormat="1" applyFont="1" applyBorder="1" applyAlignment="1">
      <alignment horizontal="right"/>
    </xf>
    <xf numFmtId="2" fontId="37" fillId="0" borderId="0" xfId="0" applyNumberFormat="1" applyFont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0" fontId="32" fillId="0" borderId="3" xfId="0" applyFont="1" applyFill="1" applyBorder="1" applyAlignment="1" applyProtection="1" quotePrefix="1">
      <alignment horizontal="left" wrapText="1" indent="2"/>
      <protection/>
    </xf>
    <xf numFmtId="190" fontId="32" fillId="0" borderId="4" xfId="0" applyNumberFormat="1" applyFont="1" applyFill="1" applyBorder="1" applyAlignment="1" applyProtection="1">
      <alignment horizontal="right"/>
      <protection/>
    </xf>
    <xf numFmtId="0" fontId="32" fillId="0" borderId="3" xfId="0" applyFont="1" applyBorder="1" applyAlignment="1">
      <alignment horizontal="right"/>
    </xf>
    <xf numFmtId="0" fontId="9" fillId="0" borderId="32" xfId="0" applyFont="1" applyFill="1" applyBorder="1" applyAlignment="1" applyProtection="1">
      <alignment horizontal="left" wrapText="1"/>
      <protection/>
    </xf>
    <xf numFmtId="0" fontId="30" fillId="0" borderId="33" xfId="0" applyFont="1" applyFill="1" applyBorder="1" applyAlignment="1">
      <alignment horizontal="center"/>
    </xf>
    <xf numFmtId="1" fontId="31" fillId="0" borderId="27" xfId="0" applyNumberFormat="1" applyFont="1" applyBorder="1" applyAlignment="1">
      <alignment horizontal="right"/>
    </xf>
    <xf numFmtId="2" fontId="31" fillId="0" borderId="0" xfId="0" applyNumberFormat="1" applyFont="1" applyBorder="1" applyAlignment="1">
      <alignment/>
    </xf>
    <xf numFmtId="2" fontId="36" fillId="0" borderId="0" xfId="0" applyNumberFormat="1" applyFont="1" applyFill="1" applyBorder="1" applyAlignment="1">
      <alignment vertical="center" wrapText="1"/>
    </xf>
    <xf numFmtId="0" fontId="32" fillId="0" borderId="1" xfId="0" applyFont="1" applyFill="1" applyBorder="1" applyAlignment="1" applyProtection="1">
      <alignment horizontal="left" wrapText="1"/>
      <protection/>
    </xf>
    <xf numFmtId="0" fontId="36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33" fillId="0" borderId="39" xfId="0" applyFont="1" applyFill="1" applyBorder="1" applyAlignment="1" applyProtection="1">
      <alignment horizontal="left" wrapText="1" indent="2"/>
      <protection/>
    </xf>
    <xf numFmtId="0" fontId="1" fillId="0" borderId="8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23" fillId="0" borderId="16" xfId="15" applyNumberFormat="1" applyFont="1" applyFill="1" applyBorder="1" applyAlignment="1" applyProtection="1">
      <alignment horizontal="right" vertical="center"/>
      <protection/>
    </xf>
    <xf numFmtId="0" fontId="32" fillId="0" borderId="3" xfId="0" applyFont="1" applyFill="1" applyBorder="1" applyAlignment="1" applyProtection="1">
      <alignment horizontal="left" wrapText="1"/>
      <protection/>
    </xf>
    <xf numFmtId="0" fontId="1" fillId="0" borderId="2" xfId="0" applyFont="1" applyBorder="1" applyAlignment="1">
      <alignment/>
    </xf>
    <xf numFmtId="3" fontId="47" fillId="0" borderId="12" xfId="0" applyNumberFormat="1" applyFont="1" applyFill="1" applyBorder="1" applyAlignment="1">
      <alignment/>
    </xf>
    <xf numFmtId="3" fontId="48" fillId="0" borderId="8" xfId="0" applyNumberFormat="1" applyFont="1" applyFill="1" applyBorder="1" applyAlignment="1">
      <alignment horizontal="right" wrapText="1"/>
    </xf>
    <xf numFmtId="3" fontId="48" fillId="0" borderId="8" xfId="0" applyNumberFormat="1" applyFont="1" applyFill="1" applyBorder="1" applyAlignment="1">
      <alignment horizontal="right"/>
    </xf>
    <xf numFmtId="3" fontId="47" fillId="0" borderId="12" xfId="0" applyNumberFormat="1" applyFont="1" applyFill="1" applyBorder="1" applyAlignment="1">
      <alignment horizontal="right" vertical="center" wrapText="1"/>
    </xf>
    <xf numFmtId="3" fontId="48" fillId="0" borderId="1" xfId="0" applyNumberFormat="1" applyFont="1" applyFill="1" applyBorder="1" applyAlignment="1">
      <alignment horizontal="right"/>
    </xf>
    <xf numFmtId="3" fontId="48" fillId="0" borderId="5" xfId="0" applyNumberFormat="1" applyFont="1" applyFill="1" applyBorder="1" applyAlignment="1">
      <alignment horizontal="right" wrapText="1"/>
    </xf>
    <xf numFmtId="3" fontId="47" fillId="0" borderId="12" xfId="0" applyNumberFormat="1" applyFont="1" applyFill="1" applyBorder="1" applyAlignment="1">
      <alignment wrapText="1"/>
    </xf>
    <xf numFmtId="3" fontId="48" fillId="0" borderId="8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8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 wrapText="1"/>
    </xf>
    <xf numFmtId="0" fontId="33" fillId="0" borderId="38" xfId="0" applyFont="1" applyFill="1" applyBorder="1" applyAlignment="1" applyProtection="1">
      <alignment horizontal="left" wrapText="1" indent="2"/>
      <protection/>
    </xf>
    <xf numFmtId="0" fontId="34" fillId="0" borderId="14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4" xfId="0" applyFont="1" applyBorder="1" applyAlignment="1">
      <alignment vertical="top" wrapText="1"/>
    </xf>
    <xf numFmtId="3" fontId="1" fillId="0" borderId="26" xfId="0" applyNumberFormat="1" applyFont="1" applyBorder="1" applyAlignment="1">
      <alignment horizontal="right" wrapText="1"/>
    </xf>
    <xf numFmtId="0" fontId="1" fillId="0" borderId="34" xfId="0" applyFont="1" applyBorder="1" applyAlignment="1">
      <alignment vertical="top" wrapText="1"/>
    </xf>
    <xf numFmtId="3" fontId="1" fillId="0" borderId="40" xfId="0" applyNumberFormat="1" applyFont="1" applyBorder="1" applyAlignment="1">
      <alignment horizontal="right" wrapText="1"/>
    </xf>
    <xf numFmtId="3" fontId="1" fillId="0" borderId="27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/>
    </xf>
    <xf numFmtId="3" fontId="32" fillId="0" borderId="1" xfId="0" applyNumberFormat="1" applyFont="1" applyBorder="1" applyAlignment="1">
      <alignment/>
    </xf>
    <xf numFmtId="3" fontId="32" fillId="0" borderId="1" xfId="0" applyNumberFormat="1" applyFont="1" applyBorder="1" applyAlignment="1">
      <alignment horizontal="right" wrapText="1"/>
    </xf>
    <xf numFmtId="3" fontId="32" fillId="0" borderId="28" xfId="0" applyNumberFormat="1" applyFont="1" applyBorder="1" applyAlignment="1">
      <alignment horizontal="right" wrapText="1"/>
    </xf>
    <xf numFmtId="3" fontId="5" fillId="2" borderId="10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3" fontId="48" fillId="0" borderId="3" xfId="0" applyNumberFormat="1" applyFont="1" applyFill="1" applyBorder="1" applyAlignment="1">
      <alignment horizontal="right" wrapText="1"/>
    </xf>
    <xf numFmtId="0" fontId="36" fillId="0" borderId="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36" fillId="0" borderId="0" xfId="0" applyNumberFormat="1" applyFont="1" applyAlignment="1">
      <alignment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1" fillId="0" borderId="28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32" xfId="16" applyFont="1" applyFill="1" applyBorder="1" applyAlignment="1">
      <alignment vertical="center" wrapText="1"/>
      <protection/>
    </xf>
    <xf numFmtId="0" fontId="12" fillId="0" borderId="27" xfId="15" applyFont="1" applyBorder="1" applyAlignment="1">
      <alignment vertical="center" wrapText="1"/>
      <protection/>
    </xf>
    <xf numFmtId="0" fontId="26" fillId="0" borderId="32" xfId="16" applyFont="1" applyFill="1" applyBorder="1" applyAlignment="1">
      <alignment horizontal="left" vertical="center"/>
      <protection/>
    </xf>
    <xf numFmtId="0" fontId="26" fillId="0" borderId="27" xfId="16" applyFont="1" applyFill="1" applyBorder="1" applyAlignment="1">
      <alignment horizontal="left" vertical="center"/>
      <protection/>
    </xf>
    <xf numFmtId="0" fontId="26" fillId="0" borderId="27" xfId="16" applyFont="1" applyFill="1" applyBorder="1" applyAlignment="1" quotePrefix="1">
      <alignment horizontal="left" vertical="center"/>
      <protection/>
    </xf>
    <xf numFmtId="0" fontId="26" fillId="0" borderId="32" xfId="15" applyFont="1" applyFill="1" applyBorder="1" applyAlignment="1">
      <alignment horizontal="left" vertical="center"/>
      <protection/>
    </xf>
    <xf numFmtId="0" fontId="26" fillId="0" borderId="27" xfId="15" applyFont="1" applyFill="1" applyBorder="1" applyAlignment="1">
      <alignment horizontal="left" vertical="center"/>
      <protection/>
    </xf>
    <xf numFmtId="0" fontId="26" fillId="0" borderId="32" xfId="15" applyFont="1" applyFill="1" applyBorder="1" applyAlignment="1">
      <alignment vertical="center" wrapText="1"/>
      <protection/>
    </xf>
    <xf numFmtId="0" fontId="26" fillId="0" borderId="32" xfId="15" applyFont="1" applyFill="1" applyBorder="1" applyAlignment="1">
      <alignment horizontal="left"/>
      <protection/>
    </xf>
    <xf numFmtId="0" fontId="26" fillId="0" borderId="27" xfId="15" applyFont="1" applyFill="1" applyBorder="1" applyAlignment="1">
      <alignment horizontal="left"/>
      <protection/>
    </xf>
    <xf numFmtId="0" fontId="16" fillId="0" borderId="0" xfId="0" applyFont="1" applyFill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22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3" fontId="26" fillId="0" borderId="18" xfId="15" applyNumberFormat="1" applyFont="1" applyBorder="1" applyAlignment="1">
      <alignment horizontal="center" vertical="center"/>
      <protection/>
    </xf>
    <xf numFmtId="3" fontId="26" fillId="0" borderId="11" xfId="15" applyNumberFormat="1" applyFont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12">
    <cellStyle name="Normal" xfId="0"/>
    <cellStyle name="Normal 2" xfId="15"/>
    <cellStyle name="Normal_EBK_PROJECT_2001-last" xfId="16"/>
    <cellStyle name="Normal_MAKET" xfId="17"/>
    <cellStyle name="Currency" xfId="18"/>
    <cellStyle name="Currency [0]" xfId="19"/>
    <cellStyle name="Comma" xfId="20"/>
    <cellStyle name="Comma [0]" xfId="21"/>
    <cellStyle name="Нормален_Лист1" xfId="22"/>
    <cellStyle name="Followed Hyperlink" xfId="23"/>
    <cellStyle name="Percent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2"/>
  <sheetViews>
    <sheetView workbookViewId="0" topLeftCell="A1">
      <selection activeCell="L4" sqref="L4"/>
    </sheetView>
  </sheetViews>
  <sheetFormatPr defaultColWidth="9.140625" defaultRowHeight="12.75"/>
  <cols>
    <col min="1" max="1" width="5.8515625" style="148" customWidth="1"/>
    <col min="2" max="7" width="9.140625" style="148" customWidth="1"/>
    <col min="8" max="8" width="11.28125" style="148" bestFit="1" customWidth="1"/>
    <col min="9" max="9" width="9.140625" style="148" customWidth="1"/>
    <col min="10" max="10" width="14.421875" style="148" customWidth="1"/>
    <col min="11" max="16384" width="9.140625" style="148" customWidth="1"/>
  </cols>
  <sheetData>
    <row r="1" ht="4.5" customHeight="1"/>
    <row r="2" ht="3.75" customHeight="1"/>
    <row r="3" spans="4:5" ht="17.25">
      <c r="D3" s="152" t="s">
        <v>164</v>
      </c>
      <c r="E3" s="152"/>
    </row>
    <row r="5" spans="2:9" ht="15">
      <c r="B5" s="274" t="s">
        <v>296</v>
      </c>
      <c r="C5" s="274"/>
      <c r="D5" s="274"/>
      <c r="E5" s="274"/>
      <c r="F5" s="274"/>
      <c r="G5" s="274"/>
      <c r="H5" s="274"/>
      <c r="I5" s="274"/>
    </row>
    <row r="6" ht="8.25" customHeight="1"/>
    <row r="7" spans="2:10" ht="33.75" customHeight="1">
      <c r="B7" s="272" t="s">
        <v>297</v>
      </c>
      <c r="C7" s="273"/>
      <c r="D7" s="273"/>
      <c r="E7" s="273"/>
      <c r="F7" s="273"/>
      <c r="G7" s="273"/>
      <c r="H7" s="273"/>
      <c r="I7" s="273"/>
      <c r="J7" s="273"/>
    </row>
    <row r="8" spans="2:10" ht="48.75" customHeight="1">
      <c r="B8" s="275" t="s">
        <v>295</v>
      </c>
      <c r="C8" s="275"/>
      <c r="D8" s="275"/>
      <c r="E8" s="275"/>
      <c r="F8" s="275"/>
      <c r="G8" s="275"/>
      <c r="H8" s="275"/>
      <c r="I8" s="275"/>
      <c r="J8" s="275"/>
    </row>
    <row r="9" spans="2:10" ht="27" customHeight="1">
      <c r="B9" s="275"/>
      <c r="C9" s="275"/>
      <c r="D9" s="275"/>
      <c r="E9" s="275"/>
      <c r="F9" s="275"/>
      <c r="G9" s="275"/>
      <c r="H9" s="275"/>
      <c r="I9" s="275"/>
      <c r="J9" s="275"/>
    </row>
    <row r="10" spans="2:10" ht="48.75" customHeight="1" hidden="1">
      <c r="B10" s="275"/>
      <c r="C10" s="275"/>
      <c r="D10" s="275"/>
      <c r="E10" s="275"/>
      <c r="F10" s="275"/>
      <c r="G10" s="275"/>
      <c r="H10" s="275"/>
      <c r="I10" s="275"/>
      <c r="J10" s="275"/>
    </row>
    <row r="11" spans="2:10" ht="9.75" customHeight="1">
      <c r="B11" s="150"/>
      <c r="C11" s="149"/>
      <c r="D11" s="149"/>
      <c r="E11" s="149"/>
      <c r="F11" s="149"/>
      <c r="G11" s="149"/>
      <c r="H11" s="149"/>
      <c r="I11" s="149"/>
      <c r="J11" s="149"/>
    </row>
    <row r="12" spans="2:8" ht="15">
      <c r="B12" s="148" t="s">
        <v>177</v>
      </c>
      <c r="H12" s="148" t="s">
        <v>31</v>
      </c>
    </row>
    <row r="13" spans="2:8" ht="15">
      <c r="B13" s="148" t="s">
        <v>178</v>
      </c>
      <c r="H13" s="148" t="s">
        <v>27</v>
      </c>
    </row>
    <row r="14" spans="2:8" ht="15">
      <c r="B14" s="148" t="s">
        <v>179</v>
      </c>
      <c r="H14" s="148" t="s">
        <v>140</v>
      </c>
    </row>
    <row r="15" spans="2:8" ht="15">
      <c r="B15" s="148" t="s">
        <v>180</v>
      </c>
      <c r="H15" s="148" t="s">
        <v>181</v>
      </c>
    </row>
    <row r="16" spans="2:10" ht="10.5" customHeight="1">
      <c r="B16" s="150"/>
      <c r="C16" s="149"/>
      <c r="D16" s="149"/>
      <c r="E16" s="149"/>
      <c r="F16" s="149"/>
      <c r="G16" s="149"/>
      <c r="H16" s="149"/>
      <c r="I16" s="149"/>
      <c r="J16" s="149"/>
    </row>
    <row r="17" spans="3:5" ht="17.25">
      <c r="C17" s="230"/>
      <c r="E17" s="152" t="s">
        <v>165</v>
      </c>
    </row>
    <row r="18" spans="3:5" ht="10.5" customHeight="1">
      <c r="C18" s="230"/>
      <c r="E18" s="152"/>
    </row>
    <row r="19" spans="1:10" ht="15">
      <c r="A19" s="275" t="s">
        <v>298</v>
      </c>
      <c r="B19" s="276"/>
      <c r="C19" s="276"/>
      <c r="D19" s="276"/>
      <c r="E19" s="276"/>
      <c r="F19" s="276"/>
      <c r="G19" s="276"/>
      <c r="H19" s="276"/>
      <c r="I19" s="276"/>
      <c r="J19" s="276"/>
    </row>
    <row r="20" spans="1:10" ht="15">
      <c r="A20" s="153"/>
      <c r="B20" s="231"/>
      <c r="C20" s="231"/>
      <c r="D20" s="231"/>
      <c r="E20" s="231"/>
      <c r="F20" s="231"/>
      <c r="G20" s="231"/>
      <c r="H20" s="231"/>
      <c r="I20" s="231"/>
      <c r="J20" s="231"/>
    </row>
    <row r="21" spans="1:3" ht="15">
      <c r="A21" s="131">
        <v>1</v>
      </c>
      <c r="B21" s="148" t="s">
        <v>166</v>
      </c>
      <c r="C21" s="230"/>
    </row>
    <row r="22" spans="1:8" ht="15">
      <c r="A22" s="131"/>
      <c r="B22" s="147" t="s">
        <v>167</v>
      </c>
      <c r="C22" s="230" t="s">
        <v>273</v>
      </c>
      <c r="H22" s="148">
        <v>2055</v>
      </c>
    </row>
    <row r="23" spans="2:8" ht="15">
      <c r="B23" s="147" t="s">
        <v>167</v>
      </c>
      <c r="C23" s="230" t="s">
        <v>168</v>
      </c>
      <c r="H23" s="151">
        <v>1306141</v>
      </c>
    </row>
    <row r="24" spans="2:8" ht="15">
      <c r="B24" s="147" t="s">
        <v>167</v>
      </c>
      <c r="C24" s="230" t="s">
        <v>169</v>
      </c>
      <c r="H24" s="151">
        <v>27863</v>
      </c>
    </row>
    <row r="25" spans="2:8" ht="15">
      <c r="B25" s="147" t="s">
        <v>167</v>
      </c>
      <c r="C25" s="230" t="s">
        <v>261</v>
      </c>
      <c r="H25" s="151">
        <v>38612</v>
      </c>
    </row>
    <row r="26" spans="2:8" ht="15">
      <c r="B26" s="147" t="s">
        <v>167</v>
      </c>
      <c r="C26" s="230" t="s">
        <v>284</v>
      </c>
      <c r="H26" s="151">
        <v>103500</v>
      </c>
    </row>
    <row r="27" spans="2:8" ht="15">
      <c r="B27" s="147" t="s">
        <v>167</v>
      </c>
      <c r="C27" s="230" t="s">
        <v>292</v>
      </c>
      <c r="H27" s="151">
        <v>-94</v>
      </c>
    </row>
    <row r="28" spans="2:8" ht="15">
      <c r="B28" s="147" t="s">
        <v>167</v>
      </c>
      <c r="C28" s="230" t="s">
        <v>263</v>
      </c>
      <c r="H28" s="151">
        <v>191150</v>
      </c>
    </row>
    <row r="29" spans="2:8" ht="15">
      <c r="B29" s="147" t="s">
        <v>167</v>
      </c>
      <c r="C29" s="230" t="s">
        <v>256</v>
      </c>
      <c r="H29" s="151">
        <v>426</v>
      </c>
    </row>
    <row r="30" spans="2:8" ht="15">
      <c r="B30" s="147" t="s">
        <v>167</v>
      </c>
      <c r="C30" s="230" t="s">
        <v>272</v>
      </c>
      <c r="H30" s="151">
        <v>-3744</v>
      </c>
    </row>
    <row r="31" spans="2:8" ht="15">
      <c r="B31" s="147" t="s">
        <v>167</v>
      </c>
      <c r="C31" s="230" t="s">
        <v>247</v>
      </c>
      <c r="H31" s="151">
        <v>85618</v>
      </c>
    </row>
    <row r="32" spans="2:8" ht="15">
      <c r="B32" s="147" t="s">
        <v>167</v>
      </c>
      <c r="C32" s="230" t="s">
        <v>299</v>
      </c>
      <c r="H32" s="151">
        <v>-73570</v>
      </c>
    </row>
    <row r="33" spans="2:8" ht="15">
      <c r="B33" s="147"/>
      <c r="C33" s="230"/>
      <c r="H33" s="151"/>
    </row>
    <row r="34" spans="1:3" ht="15">
      <c r="A34" s="131">
        <v>2</v>
      </c>
      <c r="B34" s="148" t="s">
        <v>170</v>
      </c>
      <c r="C34" s="230"/>
    </row>
    <row r="35" spans="2:8" ht="15">
      <c r="B35" s="147" t="s">
        <v>167</v>
      </c>
      <c r="C35" s="230" t="s">
        <v>171</v>
      </c>
      <c r="H35" s="151">
        <v>152460</v>
      </c>
    </row>
    <row r="36" spans="2:8" ht="15">
      <c r="B36" s="147" t="s">
        <v>167</v>
      </c>
      <c r="C36" s="230" t="s">
        <v>172</v>
      </c>
      <c r="H36" s="151">
        <v>223852</v>
      </c>
    </row>
    <row r="37" spans="2:8" ht="15">
      <c r="B37" s="147" t="s">
        <v>167</v>
      </c>
      <c r="C37" s="230" t="s">
        <v>173</v>
      </c>
      <c r="H37" s="151">
        <v>351453</v>
      </c>
    </row>
    <row r="38" spans="2:8" ht="15">
      <c r="B38" s="147" t="s">
        <v>167</v>
      </c>
      <c r="C38" s="230" t="s">
        <v>169</v>
      </c>
      <c r="H38" s="151">
        <v>58372</v>
      </c>
    </row>
    <row r="39" spans="2:8" ht="15">
      <c r="B39" s="147" t="s">
        <v>167</v>
      </c>
      <c r="C39" s="230" t="s">
        <v>246</v>
      </c>
      <c r="H39" s="151">
        <v>-15047</v>
      </c>
    </row>
    <row r="40" spans="2:8" ht="15">
      <c r="B40" s="147" t="s">
        <v>167</v>
      </c>
      <c r="C40" s="230" t="s">
        <v>272</v>
      </c>
      <c r="H40" s="151">
        <v>11631</v>
      </c>
    </row>
    <row r="41" spans="2:8" ht="15">
      <c r="B41" s="147" t="s">
        <v>167</v>
      </c>
      <c r="C41" s="270" t="s">
        <v>287</v>
      </c>
      <c r="D41" s="271"/>
      <c r="E41" s="271"/>
      <c r="F41" s="271"/>
      <c r="G41" s="271"/>
      <c r="H41" s="151">
        <v>-37346</v>
      </c>
    </row>
    <row r="42" spans="2:8" ht="15">
      <c r="B42" s="147" t="s">
        <v>167</v>
      </c>
      <c r="C42" s="230" t="s">
        <v>247</v>
      </c>
      <c r="H42" s="151">
        <v>91744</v>
      </c>
    </row>
    <row r="43" spans="2:8" ht="15">
      <c r="B43" s="147" t="s">
        <v>167</v>
      </c>
      <c r="C43" s="230" t="s">
        <v>299</v>
      </c>
      <c r="H43" s="148">
        <v>-95267</v>
      </c>
    </row>
    <row r="44" ht="11.25" customHeight="1">
      <c r="C44" s="230"/>
    </row>
    <row r="45" spans="3:5" ht="17.25">
      <c r="C45" s="230"/>
      <c r="E45" s="152" t="s">
        <v>174</v>
      </c>
    </row>
    <row r="46" spans="1:5" ht="17.25">
      <c r="A46" s="148" t="s">
        <v>300</v>
      </c>
      <c r="C46" s="230"/>
      <c r="E46" s="152"/>
    </row>
    <row r="47" spans="3:5" ht="11.25" customHeight="1">
      <c r="C47" s="230"/>
      <c r="E47" s="152"/>
    </row>
    <row r="48" spans="3:8" ht="17.25">
      <c r="C48" s="230" t="s">
        <v>175</v>
      </c>
      <c r="E48" s="152"/>
      <c r="H48" s="151">
        <v>1677957</v>
      </c>
    </row>
    <row r="49" spans="3:8" ht="17.25">
      <c r="C49" s="230" t="s">
        <v>176</v>
      </c>
      <c r="E49" s="152"/>
      <c r="H49" s="151">
        <v>741852</v>
      </c>
    </row>
    <row r="50" spans="3:5" ht="9.75" customHeight="1">
      <c r="C50" s="230"/>
      <c r="E50" s="152"/>
    </row>
    <row r="51" spans="1:2" ht="15">
      <c r="A51" s="1" t="s">
        <v>304</v>
      </c>
      <c r="B51" s="148"/>
    </row>
    <row r="52" spans="1:2" ht="15">
      <c r="A52" s="1" t="s">
        <v>291</v>
      </c>
      <c r="B52" s="148"/>
    </row>
  </sheetData>
  <sheetProtection password="B55E" sheet="1" objects="1" scenarios="1" selectLockedCells="1" selectUnlockedCells="1"/>
  <mergeCells count="5">
    <mergeCell ref="C41:G41"/>
    <mergeCell ref="B7:J7"/>
    <mergeCell ref="B5:I5"/>
    <mergeCell ref="B8:J10"/>
    <mergeCell ref="A19:J19"/>
  </mergeCells>
  <printOptions/>
  <pageMargins left="0.32" right="0.75" top="0.23" bottom="0.4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1"/>
  <sheetViews>
    <sheetView workbookViewId="0" topLeftCell="A1">
      <pane ySplit="1" topLeftCell="BM2" activePane="bottomLeft" state="frozen"/>
      <selection pane="topLeft" activeCell="J25" sqref="J25"/>
      <selection pane="bottomLeft" activeCell="I3" sqref="I3"/>
    </sheetView>
  </sheetViews>
  <sheetFormatPr defaultColWidth="9.140625" defaultRowHeight="12.75"/>
  <cols>
    <col min="1" max="1" width="2.421875" style="0" customWidth="1"/>
    <col min="2" max="2" width="3.7109375" style="0" customWidth="1"/>
    <col min="3" max="3" width="44.7109375" style="0" customWidth="1"/>
    <col min="4" max="4" width="9.28125" style="0" customWidth="1"/>
    <col min="5" max="6" width="12.8515625" style="0" customWidth="1"/>
  </cols>
  <sheetData>
    <row r="1" spans="4:7" ht="20.25">
      <c r="D1" s="16"/>
      <c r="F1" s="268" t="s">
        <v>31</v>
      </c>
      <c r="G1" s="278"/>
    </row>
    <row r="2" spans="3:7" s="17" customFormat="1" ht="22.5">
      <c r="C2" s="277" t="s">
        <v>182</v>
      </c>
      <c r="D2" s="266"/>
      <c r="E2" s="266"/>
      <c r="F2" s="266"/>
      <c r="G2" s="266"/>
    </row>
    <row r="3" spans="3:7" s="17" customFormat="1" ht="22.5" customHeight="1">
      <c r="C3" s="277" t="s">
        <v>97</v>
      </c>
      <c r="D3" s="266"/>
      <c r="E3" s="266"/>
      <c r="F3" s="266"/>
      <c r="G3" s="266"/>
    </row>
    <row r="4" spans="3:7" s="17" customFormat="1" ht="22.5">
      <c r="C4" s="267" t="s">
        <v>301</v>
      </c>
      <c r="D4" s="266"/>
      <c r="E4" s="266"/>
      <c r="F4" s="266"/>
      <c r="G4" s="266"/>
    </row>
    <row r="5" spans="3:6" s="17" customFormat="1" ht="15.75">
      <c r="C5" s="18"/>
      <c r="D5" s="19"/>
      <c r="E5" s="19"/>
      <c r="F5" s="19"/>
    </row>
    <row r="6" spans="3:6" ht="39" customHeight="1">
      <c r="C6" s="20" t="s">
        <v>32</v>
      </c>
      <c r="D6" s="21" t="s">
        <v>33</v>
      </c>
      <c r="E6" s="21" t="s">
        <v>245</v>
      </c>
      <c r="F6" s="21" t="s">
        <v>184</v>
      </c>
    </row>
    <row r="7" spans="3:6" s="22" customFormat="1" ht="11.25">
      <c r="C7" s="23">
        <v>1</v>
      </c>
      <c r="D7" s="24">
        <v>2</v>
      </c>
      <c r="E7" s="24">
        <v>3</v>
      </c>
      <c r="F7" s="24">
        <v>3</v>
      </c>
    </row>
    <row r="8" spans="3:6" s="52" customFormat="1" ht="13.5">
      <c r="C8" s="25" t="s">
        <v>34</v>
      </c>
      <c r="D8" s="26"/>
      <c r="E8" s="44"/>
      <c r="F8" s="44"/>
    </row>
    <row r="9" spans="3:6" s="52" customFormat="1" ht="12.75">
      <c r="C9" s="27" t="s">
        <v>35</v>
      </c>
      <c r="D9" s="28"/>
      <c r="E9" s="29">
        <f>E10+E18</f>
        <v>383773</v>
      </c>
      <c r="F9" s="29">
        <f>F10+F18</f>
        <v>378367</v>
      </c>
    </row>
    <row r="10" spans="3:6" s="52" customFormat="1" ht="12.75">
      <c r="C10" s="27" t="s">
        <v>36</v>
      </c>
      <c r="D10" s="36"/>
      <c r="E10" s="30">
        <v>128351</v>
      </c>
      <c r="F10" s="30">
        <f>F11+F13</f>
        <v>152460</v>
      </c>
    </row>
    <row r="11" spans="3:6" s="52" customFormat="1" ht="16.5" customHeight="1">
      <c r="C11" s="27" t="s">
        <v>37</v>
      </c>
      <c r="D11" s="21" t="s">
        <v>26</v>
      </c>
      <c r="E11" s="30">
        <f>E12</f>
        <v>4300</v>
      </c>
      <c r="F11" s="30">
        <f>F12</f>
        <v>2733</v>
      </c>
    </row>
    <row r="12" spans="3:6" s="52" customFormat="1" ht="15" customHeight="1">
      <c r="C12" s="7" t="s">
        <v>38</v>
      </c>
      <c r="D12" s="36" t="s">
        <v>39</v>
      </c>
      <c r="E12" s="31">
        <v>4300</v>
      </c>
      <c r="F12" s="31">
        <v>2733</v>
      </c>
    </row>
    <row r="13" spans="3:6" s="52" customFormat="1" ht="12.75">
      <c r="C13" s="27" t="s">
        <v>40</v>
      </c>
      <c r="D13" s="21" t="s">
        <v>41</v>
      </c>
      <c r="E13" s="30">
        <f>E14+E15+E16</f>
        <v>124051</v>
      </c>
      <c r="F13" s="30">
        <f>F14+F15+F16</f>
        <v>149727</v>
      </c>
    </row>
    <row r="14" spans="3:6" s="52" customFormat="1" ht="12.75">
      <c r="C14" s="7" t="s">
        <v>42</v>
      </c>
      <c r="D14" s="36" t="s">
        <v>43</v>
      </c>
      <c r="E14" s="3">
        <v>30000</v>
      </c>
      <c r="F14" s="3">
        <v>36798</v>
      </c>
    </row>
    <row r="15" spans="3:6" s="52" customFormat="1" ht="12.75">
      <c r="C15" s="7" t="s">
        <v>44</v>
      </c>
      <c r="D15" s="36" t="s">
        <v>45</v>
      </c>
      <c r="E15" s="3">
        <v>20000</v>
      </c>
      <c r="F15" s="3">
        <v>28645</v>
      </c>
    </row>
    <row r="16" spans="3:6" s="52" customFormat="1" ht="12.75">
      <c r="C16" s="7" t="s">
        <v>46</v>
      </c>
      <c r="D16" s="36" t="s">
        <v>47</v>
      </c>
      <c r="E16" s="3">
        <v>74051</v>
      </c>
      <c r="F16" s="3">
        <v>84284</v>
      </c>
    </row>
    <row r="17" spans="3:6" s="52" customFormat="1" ht="12.75">
      <c r="C17" s="27" t="s">
        <v>48</v>
      </c>
      <c r="D17" s="21" t="s">
        <v>49</v>
      </c>
      <c r="E17" s="4">
        <v>0</v>
      </c>
      <c r="F17" s="4">
        <v>0</v>
      </c>
    </row>
    <row r="18" spans="3:6" s="52" customFormat="1" ht="12.75">
      <c r="C18" s="27" t="s">
        <v>50</v>
      </c>
      <c r="D18" s="21"/>
      <c r="E18" s="30">
        <f>E19+E26+E38+E39+E40+E41+E42</f>
        <v>255422</v>
      </c>
      <c r="F18" s="30">
        <f>F19+F26+F38+F39+F40+F42+F41</f>
        <v>225907</v>
      </c>
    </row>
    <row r="19" spans="3:6" s="52" customFormat="1" ht="12.75">
      <c r="C19" s="27" t="s">
        <v>51</v>
      </c>
      <c r="D19" s="21" t="s">
        <v>52</v>
      </c>
      <c r="E19" s="32">
        <f>E20+E21+E22+E23+E24+E25</f>
        <v>71642</v>
      </c>
      <c r="F19" s="32">
        <f>F20+F21+F22+F23+F24+F25</f>
        <v>57015</v>
      </c>
    </row>
    <row r="20" spans="3:6" s="52" customFormat="1" ht="12.75">
      <c r="C20" s="7" t="s">
        <v>53</v>
      </c>
      <c r="D20" s="36" t="s">
        <v>54</v>
      </c>
      <c r="E20" s="3">
        <v>20000</v>
      </c>
      <c r="F20" s="3">
        <v>14227</v>
      </c>
    </row>
    <row r="21" spans="3:6" s="52" customFormat="1" ht="12.75">
      <c r="C21" s="7" t="s">
        <v>55</v>
      </c>
      <c r="D21" s="36" t="s">
        <v>56</v>
      </c>
      <c r="E21" s="3">
        <v>17800</v>
      </c>
      <c r="F21" s="3">
        <v>17057</v>
      </c>
    </row>
    <row r="22" spans="3:6" s="52" customFormat="1" ht="12.75">
      <c r="C22" s="7" t="s">
        <v>57</v>
      </c>
      <c r="D22" s="36" t="s">
        <v>58</v>
      </c>
      <c r="E22" s="3">
        <v>32342</v>
      </c>
      <c r="F22" s="3">
        <v>25706</v>
      </c>
    </row>
    <row r="23" spans="3:6" s="52" customFormat="1" ht="12.75">
      <c r="C23" s="7" t="s">
        <v>59</v>
      </c>
      <c r="D23" s="36" t="s">
        <v>60</v>
      </c>
      <c r="E23" s="3">
        <v>1000</v>
      </c>
      <c r="F23" s="3">
        <v>0</v>
      </c>
    </row>
    <row r="24" spans="3:6" s="52" customFormat="1" ht="12.75" customHeight="1">
      <c r="C24" s="7" t="s">
        <v>61</v>
      </c>
      <c r="D24" s="36" t="s">
        <v>62</v>
      </c>
      <c r="E24" s="3">
        <v>500</v>
      </c>
      <c r="F24" s="3">
        <v>25</v>
      </c>
    </row>
    <row r="25" spans="3:6" s="52" customFormat="1" ht="12.75" hidden="1">
      <c r="C25" s="7" t="s">
        <v>63</v>
      </c>
      <c r="D25" s="36" t="s">
        <v>64</v>
      </c>
      <c r="E25" s="3">
        <v>0</v>
      </c>
      <c r="F25" s="3">
        <v>0</v>
      </c>
    </row>
    <row r="26" spans="3:6" s="52" customFormat="1" ht="12.75">
      <c r="C26" s="27" t="s">
        <v>65</v>
      </c>
      <c r="D26" s="21" t="s">
        <v>66</v>
      </c>
      <c r="E26" s="30">
        <f>E27+E28+E29+E30+E31+E32+E33+E34+E35+E37</f>
        <v>164059</v>
      </c>
      <c r="F26" s="30">
        <f>F27+F28+F29+F30+F31+F32+F33+F34+F35+F37+F36</f>
        <v>153396</v>
      </c>
    </row>
    <row r="27" spans="3:6" s="52" customFormat="1" ht="12" customHeight="1">
      <c r="C27" s="7" t="s">
        <v>67</v>
      </c>
      <c r="D27" s="36" t="s">
        <v>68</v>
      </c>
      <c r="E27" s="3">
        <v>12000</v>
      </c>
      <c r="F27" s="3">
        <v>9258</v>
      </c>
    </row>
    <row r="28" spans="3:6" s="52" customFormat="1" ht="0.75" customHeight="1" hidden="1">
      <c r="C28" s="7" t="s">
        <v>69</v>
      </c>
      <c r="D28" s="36" t="s">
        <v>70</v>
      </c>
      <c r="E28" s="3">
        <v>0</v>
      </c>
      <c r="F28" s="3">
        <v>0</v>
      </c>
    </row>
    <row r="29" spans="3:6" s="52" customFormat="1" ht="12.75">
      <c r="C29" s="7" t="s">
        <v>71</v>
      </c>
      <c r="D29" s="36" t="s">
        <v>72</v>
      </c>
      <c r="E29" s="3">
        <v>55000</v>
      </c>
      <c r="F29" s="3">
        <v>60057</v>
      </c>
    </row>
    <row r="30" spans="3:6" s="52" customFormat="1" ht="12.75">
      <c r="C30" s="7" t="s">
        <v>73</v>
      </c>
      <c r="D30" s="36" t="s">
        <v>74</v>
      </c>
      <c r="E30" s="3">
        <v>2500</v>
      </c>
      <c r="F30" s="3">
        <v>2260</v>
      </c>
    </row>
    <row r="31" spans="3:6" s="52" customFormat="1" ht="12" customHeight="1">
      <c r="C31" s="7" t="s">
        <v>75</v>
      </c>
      <c r="D31" s="36" t="s">
        <v>76</v>
      </c>
      <c r="E31" s="3">
        <v>53000</v>
      </c>
      <c r="F31" s="3">
        <v>50444</v>
      </c>
    </row>
    <row r="32" spans="3:6" s="52" customFormat="1" ht="12.75" hidden="1">
      <c r="C32" s="7" t="s">
        <v>77</v>
      </c>
      <c r="D32" s="36" t="s">
        <v>78</v>
      </c>
      <c r="E32" s="3">
        <v>0</v>
      </c>
      <c r="F32" s="3">
        <v>0</v>
      </c>
    </row>
    <row r="33" spans="3:6" s="52" customFormat="1" ht="12.75">
      <c r="C33" s="7" t="s">
        <v>79</v>
      </c>
      <c r="D33" s="36" t="s">
        <v>80</v>
      </c>
      <c r="E33" s="3">
        <v>5500</v>
      </c>
      <c r="F33" s="3">
        <v>4955</v>
      </c>
    </row>
    <row r="34" spans="3:6" s="52" customFormat="1" ht="14.25" customHeight="1">
      <c r="C34" s="7" t="s">
        <v>81</v>
      </c>
      <c r="D34" s="36" t="s">
        <v>82</v>
      </c>
      <c r="E34" s="3">
        <v>35759</v>
      </c>
      <c r="F34" s="3">
        <v>26339</v>
      </c>
    </row>
    <row r="35" spans="3:6" s="52" customFormat="1" ht="1.5" customHeight="1" hidden="1">
      <c r="C35" s="7" t="s">
        <v>83</v>
      </c>
      <c r="D35" s="36" t="s">
        <v>84</v>
      </c>
      <c r="E35" s="3">
        <v>0</v>
      </c>
      <c r="F35" s="3">
        <v>0</v>
      </c>
    </row>
    <row r="36" spans="3:6" s="52" customFormat="1" ht="12.75" customHeight="1">
      <c r="C36" s="7" t="s">
        <v>258</v>
      </c>
      <c r="D36" s="36">
        <v>2717</v>
      </c>
      <c r="E36" s="3"/>
      <c r="F36" s="3">
        <v>79</v>
      </c>
    </row>
    <row r="37" spans="3:6" s="52" customFormat="1" ht="12.75">
      <c r="C37" s="7" t="s">
        <v>259</v>
      </c>
      <c r="D37" s="36" t="s">
        <v>85</v>
      </c>
      <c r="E37" s="3">
        <v>300</v>
      </c>
      <c r="F37" s="3">
        <v>4</v>
      </c>
    </row>
    <row r="38" spans="3:6" s="52" customFormat="1" ht="12.75">
      <c r="C38" s="27" t="s">
        <v>86</v>
      </c>
      <c r="D38" s="21" t="s">
        <v>87</v>
      </c>
      <c r="E38" s="4">
        <v>10040</v>
      </c>
      <c r="F38" s="4">
        <v>10569</v>
      </c>
    </row>
    <row r="39" spans="3:6" s="52" customFormat="1" ht="12.75">
      <c r="C39" s="27" t="s">
        <v>88</v>
      </c>
      <c r="D39" s="21" t="s">
        <v>89</v>
      </c>
      <c r="E39" s="4">
        <v>4500</v>
      </c>
      <c r="F39" s="4">
        <v>1428</v>
      </c>
    </row>
    <row r="40" spans="3:6" s="52" customFormat="1" ht="26.25">
      <c r="C40" s="27" t="s">
        <v>250</v>
      </c>
      <c r="D40" s="21" t="s">
        <v>251</v>
      </c>
      <c r="E40" s="234"/>
      <c r="F40" s="234">
        <v>-1682</v>
      </c>
    </row>
    <row r="41" spans="3:6" s="52" customFormat="1" ht="12.75">
      <c r="C41" s="27" t="s">
        <v>285</v>
      </c>
      <c r="D41" s="21" t="s">
        <v>286</v>
      </c>
      <c r="E41" s="234">
        <v>211</v>
      </c>
      <c r="F41" s="234">
        <v>211</v>
      </c>
    </row>
    <row r="42" spans="3:6" s="52" customFormat="1" ht="12.75">
      <c r="C42" s="27" t="s">
        <v>274</v>
      </c>
      <c r="D42" s="21" t="s">
        <v>275</v>
      </c>
      <c r="E42" s="234">
        <v>4970</v>
      </c>
      <c r="F42" s="234">
        <v>4970</v>
      </c>
    </row>
    <row r="43" spans="3:6" s="52" customFormat="1" ht="12.75" customHeight="1">
      <c r="C43" s="25"/>
      <c r="D43" s="33"/>
      <c r="E43" s="46"/>
      <c r="F43" s="46"/>
    </row>
    <row r="44" spans="3:6" s="52" customFormat="1" ht="12.75">
      <c r="C44" s="34" t="s">
        <v>90</v>
      </c>
      <c r="D44" s="35" t="s">
        <v>91</v>
      </c>
      <c r="E44" s="29">
        <f>E46+E47+E45+E49+E48</f>
        <v>2251196</v>
      </c>
      <c r="F44" s="29">
        <f>F46+F47+F45+F49+F48+F50</f>
        <v>1885847</v>
      </c>
    </row>
    <row r="45" spans="3:6" s="52" customFormat="1" ht="12.75">
      <c r="C45" s="7" t="s">
        <v>194</v>
      </c>
      <c r="D45" s="36" t="s">
        <v>92</v>
      </c>
      <c r="E45" s="261">
        <v>1564655</v>
      </c>
      <c r="F45" s="261">
        <v>1306141</v>
      </c>
    </row>
    <row r="46" spans="3:6" s="52" customFormat="1" ht="12.75">
      <c r="C46" s="7" t="s">
        <v>196</v>
      </c>
      <c r="D46" s="36" t="s">
        <v>93</v>
      </c>
      <c r="E46" s="262">
        <v>374600</v>
      </c>
      <c r="F46" s="262">
        <v>351453</v>
      </c>
    </row>
    <row r="47" spans="3:6" s="52" customFormat="1" ht="12.75">
      <c r="C47" s="7" t="s">
        <v>195</v>
      </c>
      <c r="D47" s="36" t="s">
        <v>94</v>
      </c>
      <c r="E47" s="262">
        <v>167200</v>
      </c>
      <c r="F47" s="262">
        <v>86235</v>
      </c>
    </row>
    <row r="48" spans="3:6" s="52" customFormat="1" ht="12.75">
      <c r="C48" s="7" t="s">
        <v>265</v>
      </c>
      <c r="D48" s="36" t="s">
        <v>266</v>
      </c>
      <c r="E48" s="262">
        <v>106129</v>
      </c>
      <c r="F48" s="262">
        <v>103500</v>
      </c>
    </row>
    <row r="49" spans="3:6" s="52" customFormat="1" ht="12.75">
      <c r="C49" s="7" t="s">
        <v>260</v>
      </c>
      <c r="D49" s="36" t="s">
        <v>267</v>
      </c>
      <c r="E49" s="262">
        <v>38612</v>
      </c>
      <c r="F49" s="262">
        <v>38612</v>
      </c>
    </row>
    <row r="50" spans="3:6" s="52" customFormat="1" ht="12.75">
      <c r="C50" s="155" t="s">
        <v>294</v>
      </c>
      <c r="D50" s="156" t="s">
        <v>293</v>
      </c>
      <c r="E50" s="263"/>
      <c r="F50" s="263">
        <v>-94</v>
      </c>
    </row>
    <row r="51" spans="3:6" s="52" customFormat="1" ht="13.5" thickBot="1">
      <c r="C51" s="155"/>
      <c r="D51" s="156"/>
      <c r="E51" s="157"/>
      <c r="F51" s="157"/>
    </row>
    <row r="52" spans="3:6" s="51" customFormat="1" ht="13.5" thickBot="1">
      <c r="C52" s="161" t="s">
        <v>185</v>
      </c>
      <c r="D52" s="162" t="s">
        <v>187</v>
      </c>
      <c r="E52" s="163">
        <f>E54+E55+E53</f>
        <v>191150</v>
      </c>
      <c r="F52" s="164">
        <f>F54+F55+F53</f>
        <v>176103</v>
      </c>
    </row>
    <row r="53" spans="3:6" s="52" customFormat="1" ht="12.75">
      <c r="C53" s="158" t="s">
        <v>186</v>
      </c>
      <c r="D53" s="159" t="s">
        <v>190</v>
      </c>
      <c r="E53" s="160">
        <v>24058</v>
      </c>
      <c r="F53" s="160">
        <v>24058</v>
      </c>
    </row>
    <row r="54" spans="3:6" s="52" customFormat="1" ht="12.75">
      <c r="C54" s="45" t="s">
        <v>189</v>
      </c>
      <c r="D54" s="42" t="s">
        <v>191</v>
      </c>
      <c r="E54" s="154"/>
      <c r="F54" s="154">
        <v>-15047</v>
      </c>
    </row>
    <row r="55" spans="3:6" s="52" customFormat="1" ht="12.75">
      <c r="C55" s="45" t="s">
        <v>188</v>
      </c>
      <c r="D55" s="42" t="s">
        <v>192</v>
      </c>
      <c r="E55" s="154">
        <v>167092</v>
      </c>
      <c r="F55" s="154">
        <v>167092</v>
      </c>
    </row>
    <row r="56" spans="3:6" s="52" customFormat="1" ht="13.5" thickBot="1">
      <c r="C56" s="155"/>
      <c r="D56" s="156"/>
      <c r="E56" s="157"/>
      <c r="F56" s="157"/>
    </row>
    <row r="57" spans="3:6" s="52" customFormat="1" ht="13.5" thickBot="1">
      <c r="C57" s="257" t="s">
        <v>276</v>
      </c>
      <c r="D57" s="162" t="s">
        <v>277</v>
      </c>
      <c r="E57" s="258"/>
      <c r="F57" s="259">
        <v>7887</v>
      </c>
    </row>
    <row r="58" spans="3:6" s="52" customFormat="1" ht="13.5" thickBot="1">
      <c r="C58" s="255"/>
      <c r="D58" s="47"/>
      <c r="E58" s="256"/>
      <c r="F58" s="256"/>
    </row>
    <row r="59" spans="3:6" s="52" customFormat="1" ht="12" customHeight="1" thickBot="1">
      <c r="C59" s="168" t="s">
        <v>193</v>
      </c>
      <c r="D59" s="169" t="s">
        <v>199</v>
      </c>
      <c r="E59" s="170">
        <f>E63</f>
        <v>177362</v>
      </c>
      <c r="F59" s="171">
        <f>F63+F64+F61+F62</f>
        <v>-28395</v>
      </c>
    </row>
    <row r="60" spans="3:6" s="52" customFormat="1" ht="12" customHeight="1" hidden="1">
      <c r="C60" s="34" t="s">
        <v>95</v>
      </c>
      <c r="D60" s="35" t="s">
        <v>96</v>
      </c>
      <c r="E60" s="37">
        <v>0</v>
      </c>
      <c r="F60" s="37">
        <v>0</v>
      </c>
    </row>
    <row r="61" spans="3:6" s="52" customFormat="1" ht="13.5" customHeight="1">
      <c r="C61" s="7" t="s">
        <v>252</v>
      </c>
      <c r="D61" s="36" t="s">
        <v>253</v>
      </c>
      <c r="E61" s="38">
        <v>0</v>
      </c>
      <c r="F61" s="38">
        <v>426</v>
      </c>
    </row>
    <row r="62" spans="3:6" s="52" customFormat="1" ht="13.5" customHeight="1">
      <c r="C62" s="7" t="s">
        <v>287</v>
      </c>
      <c r="D62" s="36" t="s">
        <v>288</v>
      </c>
      <c r="E62" s="38"/>
      <c r="F62" s="4">
        <v>-37346</v>
      </c>
    </row>
    <row r="63" spans="3:6" s="52" customFormat="1" ht="12.75">
      <c r="C63" s="134" t="s">
        <v>198</v>
      </c>
      <c r="D63" s="36" t="s">
        <v>289</v>
      </c>
      <c r="E63" s="265">
        <v>177362</v>
      </c>
      <c r="F63" s="265">
        <v>177362</v>
      </c>
    </row>
    <row r="64" spans="3:6" s="52" customFormat="1" ht="12.75">
      <c r="C64" s="167" t="s">
        <v>197</v>
      </c>
      <c r="D64" s="36" t="s">
        <v>290</v>
      </c>
      <c r="E64" s="166"/>
      <c r="F64" s="264">
        <v>-168837</v>
      </c>
    </row>
    <row r="65" spans="3:6" s="52" customFormat="1" ht="12.75">
      <c r="C65" s="165"/>
      <c r="D65" s="42"/>
      <c r="E65" s="166"/>
      <c r="F65" s="166"/>
    </row>
    <row r="66" spans="3:6" s="52" customFormat="1" ht="14.25" customHeight="1">
      <c r="C66" s="45"/>
      <c r="D66" s="42"/>
      <c r="E66" s="44"/>
      <c r="F66" s="44"/>
    </row>
    <row r="67" spans="3:6" s="52" customFormat="1" ht="12.75">
      <c r="C67" s="39" t="s">
        <v>200</v>
      </c>
      <c r="D67" s="40"/>
      <c r="E67" s="41">
        <f>E59+E44+E9+E52</f>
        <v>3003481</v>
      </c>
      <c r="F67" s="41">
        <f>F59+F44+F9+F52+F57</f>
        <v>2419809</v>
      </c>
    </row>
    <row r="68" spans="3:6" s="52" customFormat="1" ht="14.25" customHeight="1">
      <c r="C68" s="25"/>
      <c r="D68" s="42"/>
      <c r="E68" s="44"/>
      <c r="F68" s="44"/>
    </row>
    <row r="69" spans="3:6" s="52" customFormat="1" ht="14.25" customHeight="1">
      <c r="C69" s="53"/>
      <c r="D69" s="47"/>
      <c r="E69" s="48"/>
      <c r="F69" s="48"/>
    </row>
    <row r="70" spans="2:8" s="52" customFormat="1" ht="12.75">
      <c r="B70" s="6" t="s">
        <v>305</v>
      </c>
      <c r="H70" s="5"/>
    </row>
    <row r="71" spans="2:8" s="52" customFormat="1" ht="12.75">
      <c r="B71" s="6" t="s">
        <v>110</v>
      </c>
      <c r="C71" s="54"/>
      <c r="D71" s="55"/>
      <c r="E71" s="55"/>
      <c r="F71" s="55"/>
      <c r="G71" s="55"/>
      <c r="H71" s="5"/>
    </row>
  </sheetData>
  <sheetProtection password="B55E" sheet="1" objects="1" scenarios="1" selectLockedCells="1" selectUnlockedCells="1"/>
  <mergeCells count="4">
    <mergeCell ref="C2:G2"/>
    <mergeCell ref="C3:G3"/>
    <mergeCell ref="C4:G4"/>
    <mergeCell ref="F1:G1"/>
  </mergeCells>
  <printOptions/>
  <pageMargins left="0.4" right="0.75" top="0.51" bottom="0.21" header="0.4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pane ySplit="10" topLeftCell="BM38" activePane="bottomLeft" state="frozen"/>
      <selection pane="topLeft" activeCell="J25" sqref="J25"/>
      <selection pane="bottomLeft" activeCell="G3" sqref="G3"/>
    </sheetView>
  </sheetViews>
  <sheetFormatPr defaultColWidth="9.140625" defaultRowHeight="12.75"/>
  <cols>
    <col min="1" max="1" width="2.57421875" style="0" customWidth="1"/>
    <col min="2" max="2" width="59.7109375" style="0" customWidth="1"/>
    <col min="3" max="3" width="5.28125" style="0" bestFit="1" customWidth="1"/>
    <col min="4" max="4" width="10.57421875" style="0" customWidth="1"/>
    <col min="5" max="5" width="12.28125" style="0" customWidth="1"/>
    <col min="6" max="6" width="10.140625" style="0" bestFit="1" customWidth="1"/>
  </cols>
  <sheetData>
    <row r="1" spans="1:5" ht="12.75" customHeight="1">
      <c r="A1" s="8"/>
      <c r="B1" s="8"/>
      <c r="C1" s="268" t="s">
        <v>27</v>
      </c>
      <c r="D1" s="278"/>
      <c r="E1" s="278"/>
    </row>
    <row r="3" spans="2:4" ht="22.5">
      <c r="B3" s="281" t="s">
        <v>182</v>
      </c>
      <c r="C3" s="282"/>
      <c r="D3" s="282"/>
    </row>
    <row r="4" spans="1:4" ht="22.5">
      <c r="A4" s="10"/>
      <c r="B4" s="281" t="s">
        <v>136</v>
      </c>
      <c r="C4" s="282"/>
      <c r="D4" s="282"/>
    </row>
    <row r="5" spans="1:6" ht="22.5">
      <c r="A5" s="10"/>
      <c r="B5" s="283" t="s">
        <v>301</v>
      </c>
      <c r="C5" s="284"/>
      <c r="D5" s="284"/>
      <c r="E5" s="284"/>
      <c r="F5" s="284"/>
    </row>
    <row r="7" spans="2:5" ht="15">
      <c r="B7" s="11"/>
      <c r="C7" s="12"/>
      <c r="D7" s="279" t="s">
        <v>28</v>
      </c>
      <c r="E7" s="279" t="s">
        <v>28</v>
      </c>
    </row>
    <row r="8" spans="2:5" ht="12.75">
      <c r="B8" s="13" t="s">
        <v>29</v>
      </c>
      <c r="C8" s="14"/>
      <c r="D8" s="280"/>
      <c r="E8" s="280"/>
    </row>
    <row r="9" spans="2:5" ht="26.25">
      <c r="B9" s="15" t="s">
        <v>112</v>
      </c>
      <c r="C9" s="61" t="s">
        <v>11</v>
      </c>
      <c r="D9" s="298" t="s">
        <v>306</v>
      </c>
      <c r="E9" s="59" t="s">
        <v>183</v>
      </c>
    </row>
    <row r="10" spans="2:5" ht="13.5" thickBot="1">
      <c r="B10" s="50">
        <v>1</v>
      </c>
      <c r="C10" s="60">
        <v>2</v>
      </c>
      <c r="D10" s="49">
        <v>3</v>
      </c>
      <c r="E10" s="49">
        <v>3</v>
      </c>
    </row>
    <row r="11" spans="2:5" s="126" customFormat="1" ht="14.25" thickBot="1">
      <c r="B11" s="127" t="s">
        <v>21</v>
      </c>
      <c r="C11" s="128" t="s">
        <v>11</v>
      </c>
      <c r="D11" s="238">
        <f>D13+D14+D12</f>
        <v>699129</v>
      </c>
      <c r="E11" s="238">
        <f>E13+E14+E12</f>
        <v>558840</v>
      </c>
    </row>
    <row r="12" spans="2:5" s="126" customFormat="1" ht="13.5">
      <c r="B12" s="248" t="s">
        <v>264</v>
      </c>
      <c r="C12" s="61"/>
      <c r="D12" s="245">
        <v>22813</v>
      </c>
      <c r="E12" s="245">
        <v>22813</v>
      </c>
    </row>
    <row r="13" spans="1:5" s="55" customFormat="1" ht="13.5">
      <c r="A13" s="9"/>
      <c r="B13" s="110" t="s">
        <v>12</v>
      </c>
      <c r="C13" s="111"/>
      <c r="D13" s="243">
        <v>628716</v>
      </c>
      <c r="E13" s="243">
        <v>503407</v>
      </c>
    </row>
    <row r="14" spans="1:5" s="52" customFormat="1" ht="14.25" thickBot="1">
      <c r="A14" s="55"/>
      <c r="B14" s="112" t="s">
        <v>106</v>
      </c>
      <c r="C14" s="113"/>
      <c r="D14" s="247">
        <v>47600</v>
      </c>
      <c r="E14" s="247">
        <v>32620</v>
      </c>
    </row>
    <row r="15" spans="2:5" s="126" customFormat="1" ht="14.25" thickBot="1">
      <c r="B15" s="130" t="s">
        <v>22</v>
      </c>
      <c r="C15" s="128" t="s">
        <v>11</v>
      </c>
      <c r="D15" s="238">
        <f>D16+D17+D19+D18</f>
        <v>172066</v>
      </c>
      <c r="E15" s="238">
        <f>E16+E17+E19+E18</f>
        <v>142551</v>
      </c>
    </row>
    <row r="16" spans="2:5" s="52" customFormat="1" ht="13.5">
      <c r="B16" s="110" t="s">
        <v>163</v>
      </c>
      <c r="C16" s="111"/>
      <c r="D16" s="243">
        <v>60467</v>
      </c>
      <c r="E16" s="243">
        <v>44461</v>
      </c>
    </row>
    <row r="17" spans="2:5" s="52" customFormat="1" ht="13.5">
      <c r="B17" s="112" t="s">
        <v>107</v>
      </c>
      <c r="C17" s="114"/>
      <c r="D17" s="247">
        <v>18399</v>
      </c>
      <c r="E17" s="247">
        <v>7870</v>
      </c>
    </row>
    <row r="18" spans="2:5" s="52" customFormat="1" ht="13.5">
      <c r="B18" s="112" t="s">
        <v>268</v>
      </c>
      <c r="C18" s="113"/>
      <c r="D18" s="247">
        <v>90314</v>
      </c>
      <c r="E18" s="247">
        <v>90220</v>
      </c>
    </row>
    <row r="19" spans="2:5" s="52" customFormat="1" ht="14.25" thickBot="1">
      <c r="B19" s="112" t="s">
        <v>23</v>
      </c>
      <c r="C19" s="113"/>
      <c r="D19" s="247">
        <v>2886</v>
      </c>
      <c r="E19" s="247"/>
    </row>
    <row r="20" spans="2:6" s="126" customFormat="1" ht="14.25" thickBot="1">
      <c r="B20" s="127" t="s">
        <v>24</v>
      </c>
      <c r="C20" s="128" t="s">
        <v>11</v>
      </c>
      <c r="D20" s="238">
        <f>D21+D22+D23</f>
        <v>1221917</v>
      </c>
      <c r="E20" s="238">
        <f>E21+E22+E23</f>
        <v>1004943</v>
      </c>
      <c r="F20" s="129"/>
    </row>
    <row r="21" spans="2:6" s="52" customFormat="1" ht="13.5">
      <c r="B21" s="115" t="s">
        <v>25</v>
      </c>
      <c r="C21" s="116"/>
      <c r="D21" s="239">
        <v>387448</v>
      </c>
      <c r="E21" s="239">
        <v>306697</v>
      </c>
      <c r="F21" s="117"/>
    </row>
    <row r="22" spans="2:6" s="52" customFormat="1" ht="13.5">
      <c r="B22" s="118" t="s">
        <v>141</v>
      </c>
      <c r="C22" s="119"/>
      <c r="D22" s="239">
        <v>778449</v>
      </c>
      <c r="E22" s="239">
        <v>660919</v>
      </c>
      <c r="F22" s="117"/>
    </row>
    <row r="23" spans="2:6" s="52" customFormat="1" ht="14.25" thickBot="1">
      <c r="B23" s="118" t="s">
        <v>99</v>
      </c>
      <c r="C23" s="120"/>
      <c r="D23" s="239">
        <v>56020</v>
      </c>
      <c r="E23" s="239">
        <v>37327</v>
      </c>
      <c r="F23" s="117"/>
    </row>
    <row r="24" spans="2:6" s="126" customFormat="1" ht="14.25" thickBot="1">
      <c r="B24" s="127" t="s">
        <v>13</v>
      </c>
      <c r="C24" s="128" t="s">
        <v>11</v>
      </c>
      <c r="D24" s="238">
        <f>D25+D26+D27</f>
        <v>48555</v>
      </c>
      <c r="E24" s="238">
        <f>E25+E26+E27</f>
        <v>26795</v>
      </c>
      <c r="F24" s="129"/>
    </row>
    <row r="25" spans="2:6" s="52" customFormat="1" ht="13.5">
      <c r="B25" s="115" t="s">
        <v>100</v>
      </c>
      <c r="C25" s="111"/>
      <c r="D25" s="239">
        <v>9670</v>
      </c>
      <c r="E25" s="239">
        <v>6845</v>
      </c>
      <c r="F25" s="117"/>
    </row>
    <row r="26" spans="2:6" s="52" customFormat="1" ht="13.5">
      <c r="B26" s="122" t="s">
        <v>98</v>
      </c>
      <c r="C26" s="120"/>
      <c r="D26" s="243">
        <v>29805</v>
      </c>
      <c r="E26" s="243">
        <v>19950</v>
      </c>
      <c r="F26" s="117"/>
    </row>
    <row r="27" spans="2:6" s="52" customFormat="1" ht="14.25" thickBot="1">
      <c r="B27" s="122" t="s">
        <v>302</v>
      </c>
      <c r="C27" s="120"/>
      <c r="D27" s="269">
        <v>9080</v>
      </c>
      <c r="E27" s="269"/>
      <c r="F27" s="117"/>
    </row>
    <row r="28" spans="2:6" s="126" customFormat="1" ht="14.25" thickBot="1">
      <c r="B28" s="127" t="s">
        <v>14</v>
      </c>
      <c r="C28" s="125" t="s">
        <v>11</v>
      </c>
      <c r="D28" s="238">
        <f>D29+D30+D31+D32</f>
        <v>354448</v>
      </c>
      <c r="E28" s="238">
        <f>E29+E30+E31+E32</f>
        <v>323304</v>
      </c>
      <c r="F28" s="129"/>
    </row>
    <row r="29" spans="2:6" s="52" customFormat="1" ht="13.5">
      <c r="B29" s="115" t="s">
        <v>101</v>
      </c>
      <c r="C29" s="121"/>
      <c r="D29" s="239">
        <v>141324</v>
      </c>
      <c r="E29" s="239">
        <v>118837</v>
      </c>
      <c r="F29" s="117"/>
    </row>
    <row r="30" spans="2:6" s="52" customFormat="1" ht="13.5">
      <c r="B30" s="118" t="s">
        <v>102</v>
      </c>
      <c r="C30" s="119"/>
      <c r="D30" s="239">
        <v>11239</v>
      </c>
      <c r="E30" s="239">
        <v>9576</v>
      </c>
      <c r="F30" s="117"/>
    </row>
    <row r="31" spans="2:6" s="52" customFormat="1" ht="13.5">
      <c r="B31" s="118" t="s">
        <v>103</v>
      </c>
      <c r="C31" s="119"/>
      <c r="D31" s="239">
        <v>194080</v>
      </c>
      <c r="E31" s="239">
        <v>189609</v>
      </c>
      <c r="F31" s="117"/>
    </row>
    <row r="32" spans="2:6" s="52" customFormat="1" ht="14.25" thickBot="1">
      <c r="B32" s="118" t="s">
        <v>111</v>
      </c>
      <c r="C32" s="120"/>
      <c r="D32" s="240">
        <v>7805</v>
      </c>
      <c r="E32" s="239">
        <v>5282</v>
      </c>
      <c r="F32" s="117"/>
    </row>
    <row r="33" spans="2:6" s="126" customFormat="1" ht="14.25" thickBot="1">
      <c r="B33" s="127" t="s">
        <v>15</v>
      </c>
      <c r="C33" s="128" t="s">
        <v>11</v>
      </c>
      <c r="D33" s="238">
        <f>D34+D35+D36+D37</f>
        <v>149597</v>
      </c>
      <c r="E33" s="238">
        <f>E34+E35+E36+E37</f>
        <v>144209</v>
      </c>
      <c r="F33" s="129"/>
    </row>
    <row r="34" spans="2:6" s="52" customFormat="1" ht="13.5">
      <c r="B34" s="115" t="s">
        <v>104</v>
      </c>
      <c r="C34" s="111"/>
      <c r="D34" s="239">
        <v>2200</v>
      </c>
      <c r="E34" s="239">
        <v>1833</v>
      </c>
      <c r="F34" s="117"/>
    </row>
    <row r="35" spans="2:6" s="52" customFormat="1" ht="13.5">
      <c r="B35" s="118" t="s">
        <v>16</v>
      </c>
      <c r="C35" s="119"/>
      <c r="D35" s="239">
        <v>38300</v>
      </c>
      <c r="E35" s="239">
        <v>32875</v>
      </c>
      <c r="F35" s="117"/>
    </row>
    <row r="36" spans="2:6" s="52" customFormat="1" ht="13.5">
      <c r="B36" s="118" t="s">
        <v>17</v>
      </c>
      <c r="C36" s="119"/>
      <c r="D36" s="239">
        <v>4900</v>
      </c>
      <c r="E36" s="239">
        <v>4481</v>
      </c>
      <c r="F36" s="117"/>
    </row>
    <row r="37" spans="2:6" s="52" customFormat="1" ht="14.25" thickBot="1">
      <c r="B37" s="118" t="s">
        <v>105</v>
      </c>
      <c r="C37" s="120"/>
      <c r="D37" s="239">
        <v>104197</v>
      </c>
      <c r="E37" s="239">
        <v>105020</v>
      </c>
      <c r="F37" s="117"/>
    </row>
    <row r="38" spans="2:6" s="126" customFormat="1" ht="14.25" thickBot="1">
      <c r="B38" s="127" t="s">
        <v>18</v>
      </c>
      <c r="C38" s="128" t="s">
        <v>11</v>
      </c>
      <c r="D38" s="241">
        <f>D39+D40+D41</f>
        <v>97453</v>
      </c>
      <c r="E38" s="241">
        <f>E39+E40+E41</f>
        <v>82380</v>
      </c>
      <c r="F38" s="129"/>
    </row>
    <row r="39" spans="2:6" s="52" customFormat="1" ht="13.5">
      <c r="B39" s="115" t="s">
        <v>278</v>
      </c>
      <c r="C39" s="116"/>
      <c r="D39" s="240">
        <v>5088</v>
      </c>
      <c r="E39" s="240">
        <v>5344</v>
      </c>
      <c r="F39" s="117"/>
    </row>
    <row r="40" spans="2:6" s="52" customFormat="1" ht="13.5">
      <c r="B40" s="118" t="s">
        <v>19</v>
      </c>
      <c r="C40" s="119"/>
      <c r="D40" s="239">
        <v>84300</v>
      </c>
      <c r="E40" s="239">
        <v>71626</v>
      </c>
      <c r="F40" s="117"/>
    </row>
    <row r="41" spans="2:6" s="52" customFormat="1" ht="14.25" thickBot="1">
      <c r="B41" s="118" t="s">
        <v>20</v>
      </c>
      <c r="C41" s="120"/>
      <c r="D41" s="242">
        <v>8065</v>
      </c>
      <c r="E41" s="242">
        <v>5410</v>
      </c>
      <c r="F41" s="117"/>
    </row>
    <row r="42" spans="2:6" s="126" customFormat="1" ht="14.25" thickBot="1">
      <c r="B42" s="127" t="s">
        <v>6</v>
      </c>
      <c r="C42" s="128" t="s">
        <v>11</v>
      </c>
      <c r="D42" s="238">
        <f>D43+D44+D45+D46</f>
        <v>244740</v>
      </c>
      <c r="E42" s="238">
        <f>E43+E44+E45+E46</f>
        <v>126301</v>
      </c>
      <c r="F42" s="129"/>
    </row>
    <row r="43" spans="2:6" s="52" customFormat="1" ht="13.5">
      <c r="B43" s="115" t="s">
        <v>7</v>
      </c>
      <c r="C43" s="116"/>
      <c r="D43" s="239">
        <v>115175</v>
      </c>
      <c r="E43" s="239">
        <v>29650</v>
      </c>
      <c r="F43" s="117"/>
    </row>
    <row r="44" spans="2:6" s="52" customFormat="1" ht="13.5">
      <c r="B44" s="118" t="s">
        <v>108</v>
      </c>
      <c r="C44" s="114"/>
      <c r="D44" s="239">
        <v>37719</v>
      </c>
      <c r="E44" s="239">
        <v>31472</v>
      </c>
      <c r="F44" s="117"/>
    </row>
    <row r="45" spans="2:6" s="52" customFormat="1" ht="13.5">
      <c r="B45" s="118" t="s">
        <v>8</v>
      </c>
      <c r="C45" s="114"/>
      <c r="D45" s="239">
        <v>5515</v>
      </c>
      <c r="E45" s="239">
        <v>541</v>
      </c>
      <c r="F45" s="117"/>
    </row>
    <row r="46" spans="2:6" s="52" customFormat="1" ht="14.25" thickBot="1">
      <c r="B46" s="122" t="s">
        <v>109</v>
      </c>
      <c r="C46" s="113"/>
      <c r="D46" s="243">
        <v>86331</v>
      </c>
      <c r="E46" s="243">
        <v>64638</v>
      </c>
      <c r="F46" s="117"/>
    </row>
    <row r="47" spans="2:6" s="126" customFormat="1" ht="14.25" thickBot="1">
      <c r="B47" s="127" t="s">
        <v>10</v>
      </c>
      <c r="C47" s="128" t="s">
        <v>11</v>
      </c>
      <c r="D47" s="244">
        <f>D48</f>
        <v>15576</v>
      </c>
      <c r="E47" s="244">
        <f>E48</f>
        <v>10486</v>
      </c>
      <c r="F47" s="129"/>
    </row>
    <row r="48" spans="2:6" s="52" customFormat="1" ht="14.25" thickBot="1">
      <c r="B48" s="115" t="s">
        <v>9</v>
      </c>
      <c r="C48" s="123"/>
      <c r="D48" s="245">
        <v>15576</v>
      </c>
      <c r="E48" s="245">
        <v>10486</v>
      </c>
      <c r="F48" s="117"/>
    </row>
    <row r="49" spans="2:5" s="126" customFormat="1" ht="15.75" thickBot="1">
      <c r="B49" s="124" t="s">
        <v>30</v>
      </c>
      <c r="C49" s="125" t="s">
        <v>11</v>
      </c>
      <c r="D49" s="238">
        <f>D11+D15+D20+D24+D28+D33+D38+D42+D47</f>
        <v>3003481</v>
      </c>
      <c r="E49" s="238">
        <f>E11+E15+E20+E24+E28+E33+E38+E42+E47</f>
        <v>2419809</v>
      </c>
    </row>
    <row r="50" spans="2:5" ht="15">
      <c r="B50" s="56"/>
      <c r="C50" s="58"/>
      <c r="D50" s="246"/>
      <c r="E50" s="246"/>
    </row>
    <row r="51" spans="1:2" ht="13.5">
      <c r="A51" s="1" t="s">
        <v>138</v>
      </c>
      <c r="B51" s="1" t="s">
        <v>307</v>
      </c>
    </row>
    <row r="52" spans="1:2" ht="13.5">
      <c r="A52" s="1" t="s">
        <v>139</v>
      </c>
      <c r="B52" s="1" t="s">
        <v>308</v>
      </c>
    </row>
    <row r="53" spans="2:5" s="93" customFormat="1" ht="12.75">
      <c r="B53" s="90"/>
      <c r="C53" s="58"/>
      <c r="D53" s="57"/>
      <c r="E53" s="57"/>
    </row>
    <row r="54" spans="2:5" s="93" customFormat="1" ht="12.75">
      <c r="B54" s="90"/>
      <c r="C54" s="58"/>
      <c r="D54" s="57"/>
      <c r="E54" s="57"/>
    </row>
    <row r="55" spans="2:5" s="93" customFormat="1" ht="12.75">
      <c r="B55" s="90"/>
      <c r="C55" s="58"/>
      <c r="D55" s="57"/>
      <c r="E55" s="57"/>
    </row>
    <row r="56" spans="2:5" s="93" customFormat="1" ht="12.75">
      <c r="B56" s="90"/>
      <c r="C56" s="58"/>
      <c r="D56" s="57"/>
      <c r="E56" s="57"/>
    </row>
    <row r="57" spans="2:5" s="93" customFormat="1" ht="12.75">
      <c r="B57" s="90"/>
      <c r="C57" s="58"/>
      <c r="D57" s="57"/>
      <c r="E57" s="57"/>
    </row>
    <row r="58" spans="2:5" s="93" customFormat="1" ht="12.75">
      <c r="B58" s="90"/>
      <c r="C58" s="58"/>
      <c r="D58" s="57"/>
      <c r="E58" s="57"/>
    </row>
    <row r="59" spans="2:5" s="93" customFormat="1" ht="12.75">
      <c r="B59" s="91"/>
      <c r="C59" s="92"/>
      <c r="D59" s="57"/>
      <c r="E59" s="57"/>
    </row>
    <row r="60" spans="2:5" s="93" customFormat="1" ht="12.75">
      <c r="B60" s="91"/>
      <c r="C60" s="92"/>
      <c r="D60" s="57"/>
      <c r="E60" s="57"/>
    </row>
    <row r="61" spans="2:5" s="93" customFormat="1" ht="12.75">
      <c r="B61" s="90"/>
      <c r="C61" s="58"/>
      <c r="D61" s="57"/>
      <c r="E61" s="57"/>
    </row>
    <row r="62" spans="2:5" s="94" customFormat="1" ht="12.75">
      <c r="B62" s="91"/>
      <c r="C62" s="92"/>
      <c r="D62" s="57"/>
      <c r="E62" s="57"/>
    </row>
    <row r="63" spans="2:5" s="93" customFormat="1" ht="12.75">
      <c r="B63" s="95"/>
      <c r="C63" s="92"/>
      <c r="D63" s="57"/>
      <c r="E63" s="57"/>
    </row>
    <row r="64" spans="2:5" s="93" customFormat="1" ht="12.75">
      <c r="B64" s="96"/>
      <c r="D64" s="97"/>
      <c r="E64" s="97"/>
    </row>
    <row r="65" spans="2:5" s="93" customFormat="1" ht="12.75">
      <c r="B65" s="96"/>
      <c r="D65" s="97"/>
      <c r="E65" s="97"/>
    </row>
    <row r="70" spans="4:6" ht="12.75">
      <c r="D70" s="8"/>
      <c r="E70" s="8"/>
      <c r="F70" s="8"/>
    </row>
    <row r="71" ht="12.75">
      <c r="B71" s="2"/>
    </row>
  </sheetData>
  <sheetProtection password="B55E" sheet="1" objects="1" scenarios="1" selectLockedCells="1" selectUnlockedCells="1"/>
  <mergeCells count="6">
    <mergeCell ref="D7:D8"/>
    <mergeCell ref="C1:E1"/>
    <mergeCell ref="B3:D3"/>
    <mergeCell ref="B4:D4"/>
    <mergeCell ref="E7:E8"/>
    <mergeCell ref="B5:F5"/>
  </mergeCells>
  <printOptions/>
  <pageMargins left="0.37" right="0.21" top="0.31" bottom="0.81" header="0" footer="0.21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D59"/>
  <sheetViews>
    <sheetView workbookViewId="0" topLeftCell="A1">
      <selection activeCell="F4" sqref="F4"/>
    </sheetView>
  </sheetViews>
  <sheetFormatPr defaultColWidth="9.140625" defaultRowHeight="12.75"/>
  <cols>
    <col min="1" max="1" width="9.7109375" style="52" customWidth="1"/>
    <col min="2" max="2" width="65.28125" style="52" customWidth="1"/>
    <col min="3" max="4" width="12.140625" style="52" bestFit="1" customWidth="1"/>
    <col min="5" max="16384" width="9.140625" style="52" customWidth="1"/>
  </cols>
  <sheetData>
    <row r="1" spans="1:4" s="55" customFormat="1" ht="12.75">
      <c r="A1" s="9"/>
      <c r="B1" s="9"/>
      <c r="C1" s="295" t="s">
        <v>140</v>
      </c>
      <c r="D1" s="296"/>
    </row>
    <row r="2" spans="3:4" s="55" customFormat="1" ht="12.75">
      <c r="C2" s="98"/>
      <c r="D2" s="98"/>
    </row>
    <row r="3" spans="2:4" s="55" customFormat="1" ht="22.5">
      <c r="B3" s="281" t="s">
        <v>182</v>
      </c>
      <c r="C3" s="282"/>
      <c r="D3" s="282"/>
    </row>
    <row r="4" spans="1:4" s="55" customFormat="1" ht="22.5">
      <c r="A4" s="10"/>
      <c r="B4" s="281" t="s">
        <v>137</v>
      </c>
      <c r="C4" s="282"/>
      <c r="D4" s="282"/>
    </row>
    <row r="5" spans="1:5" s="55" customFormat="1" ht="22.5">
      <c r="A5" s="10"/>
      <c r="B5" s="283" t="s">
        <v>301</v>
      </c>
      <c r="C5" s="284"/>
      <c r="D5" s="284"/>
      <c r="E5" s="284"/>
    </row>
    <row r="6" spans="1:4" ht="13.5" thickBot="1">
      <c r="A6" s="55"/>
      <c r="B6" s="55"/>
      <c r="C6" s="55"/>
      <c r="D6" s="55"/>
    </row>
    <row r="7" spans="1:212" s="101" customFormat="1" ht="28.5" customHeight="1">
      <c r="A7" s="86" t="s">
        <v>113</v>
      </c>
      <c r="B7" s="301" t="s">
        <v>310</v>
      </c>
      <c r="C7" s="301" t="s">
        <v>306</v>
      </c>
      <c r="D7" s="299" t="s">
        <v>183</v>
      </c>
      <c r="E7" s="79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</row>
    <row r="8" spans="1:212" s="101" customFormat="1" ht="13.5" thickBot="1">
      <c r="A8" s="87" t="s">
        <v>114</v>
      </c>
      <c r="B8" s="302"/>
      <c r="C8" s="302"/>
      <c r="D8" s="300"/>
      <c r="E8" s="80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</row>
    <row r="9" spans="1:212" s="101" customFormat="1" ht="13.5" thickBot="1">
      <c r="A9" s="63"/>
      <c r="B9" s="100">
        <v>1</v>
      </c>
      <c r="C9" s="64">
        <v>2</v>
      </c>
      <c r="D9" s="64">
        <v>2</v>
      </c>
      <c r="E9" s="81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</row>
    <row r="10" spans="1:212" s="51" customFormat="1" ht="13.5" thickBot="1">
      <c r="A10" s="285" t="s">
        <v>115</v>
      </c>
      <c r="B10" s="286"/>
      <c r="C10" s="65">
        <f>C11+C12</f>
        <v>1125788</v>
      </c>
      <c r="D10" s="65">
        <f>D11+D12</f>
        <v>937915</v>
      </c>
      <c r="E10" s="82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</row>
    <row r="11" spans="1:212" s="101" customFormat="1" ht="12.75">
      <c r="A11" s="102">
        <v>101</v>
      </c>
      <c r="B11" s="67" t="s">
        <v>143</v>
      </c>
      <c r="C11" s="68">
        <v>1100261</v>
      </c>
      <c r="D11" s="68">
        <v>917477</v>
      </c>
      <c r="E11" s="83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</row>
    <row r="12" spans="1:212" s="101" customFormat="1" ht="13.5" thickBot="1">
      <c r="A12" s="102">
        <v>102</v>
      </c>
      <c r="B12" s="67" t="s">
        <v>144</v>
      </c>
      <c r="C12" s="68">
        <v>25527</v>
      </c>
      <c r="D12" s="68">
        <v>20438</v>
      </c>
      <c r="E12" s="83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</row>
    <row r="13" spans="1:212" s="51" customFormat="1" ht="13.5" thickBot="1">
      <c r="A13" s="287" t="s">
        <v>116</v>
      </c>
      <c r="B13" s="288"/>
      <c r="C13" s="70">
        <f>C14+C15+C16+C17+C18</f>
        <v>398829</v>
      </c>
      <c r="D13" s="70">
        <f>D14+D15+D16+D17+D18</f>
        <v>325149</v>
      </c>
      <c r="E13" s="82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</row>
    <row r="14" spans="1:212" s="101" customFormat="1" ht="12.75">
      <c r="A14" s="102">
        <v>201</v>
      </c>
      <c r="B14" s="67" t="s">
        <v>145</v>
      </c>
      <c r="C14" s="68">
        <v>222035</v>
      </c>
      <c r="D14" s="68">
        <v>206646</v>
      </c>
      <c r="E14" s="83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</row>
    <row r="15" spans="1:212" s="101" customFormat="1" ht="12.75">
      <c r="A15" s="102">
        <v>202</v>
      </c>
      <c r="B15" s="71" t="s">
        <v>146</v>
      </c>
      <c r="C15" s="68">
        <v>38480</v>
      </c>
      <c r="D15" s="68">
        <v>26832</v>
      </c>
      <c r="E15" s="83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</row>
    <row r="16" spans="1:212" s="101" customFormat="1" ht="26.25">
      <c r="A16" s="102">
        <v>205</v>
      </c>
      <c r="B16" s="71" t="s">
        <v>147</v>
      </c>
      <c r="C16" s="68">
        <v>49730</v>
      </c>
      <c r="D16" s="68">
        <v>27864</v>
      </c>
      <c r="E16" s="83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</row>
    <row r="17" spans="1:212" s="101" customFormat="1" ht="12.75">
      <c r="A17" s="102">
        <v>208</v>
      </c>
      <c r="B17" s="67" t="s">
        <v>148</v>
      </c>
      <c r="C17" s="68">
        <v>25330</v>
      </c>
      <c r="D17" s="68">
        <v>19859</v>
      </c>
      <c r="E17" s="83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</row>
    <row r="18" spans="1:212" s="101" customFormat="1" ht="13.5" thickBot="1">
      <c r="A18" s="102">
        <v>209</v>
      </c>
      <c r="B18" s="71" t="s">
        <v>149</v>
      </c>
      <c r="C18" s="68">
        <v>63254</v>
      </c>
      <c r="D18" s="68">
        <v>43948</v>
      </c>
      <c r="E18" s="83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</row>
    <row r="19" spans="1:212" s="51" customFormat="1" ht="13.5" thickBot="1">
      <c r="A19" s="287" t="s">
        <v>117</v>
      </c>
      <c r="B19" s="289"/>
      <c r="C19" s="70">
        <f>C20+C21+C22+C23</f>
        <v>297353</v>
      </c>
      <c r="D19" s="70">
        <f>D20+D21+D22+D23</f>
        <v>234692</v>
      </c>
      <c r="E19" s="82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</row>
    <row r="20" spans="1:212" s="101" customFormat="1" ht="26.25">
      <c r="A20" s="103">
        <v>551</v>
      </c>
      <c r="B20" s="72" t="s">
        <v>150</v>
      </c>
      <c r="C20" s="68">
        <v>172319</v>
      </c>
      <c r="D20" s="68">
        <v>132931</v>
      </c>
      <c r="E20" s="83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</row>
    <row r="21" spans="1:212" s="101" customFormat="1" ht="12.75">
      <c r="A21" s="103">
        <v>552</v>
      </c>
      <c r="B21" s="72" t="s">
        <v>151</v>
      </c>
      <c r="C21" s="68">
        <v>23097</v>
      </c>
      <c r="D21" s="68">
        <v>16287</v>
      </c>
      <c r="E21" s="83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</row>
    <row r="22" spans="1:212" s="101" customFormat="1" ht="12.75">
      <c r="A22" s="103">
        <v>560</v>
      </c>
      <c r="B22" s="72" t="s">
        <v>152</v>
      </c>
      <c r="C22" s="68">
        <v>70701</v>
      </c>
      <c r="D22" s="68">
        <v>59924</v>
      </c>
      <c r="E22" s="83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</row>
    <row r="23" spans="1:212" s="101" customFormat="1" ht="13.5" thickBot="1">
      <c r="A23" s="103">
        <v>580</v>
      </c>
      <c r="B23" s="72" t="s">
        <v>153</v>
      </c>
      <c r="C23" s="68">
        <v>31236</v>
      </c>
      <c r="D23" s="68">
        <v>25550</v>
      </c>
      <c r="E23" s="83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</row>
    <row r="24" spans="1:212" s="51" customFormat="1" ht="13.5" thickBot="1">
      <c r="A24" s="287" t="s">
        <v>118</v>
      </c>
      <c r="B24" s="288"/>
      <c r="C24" s="70">
        <f>C25+C26+C27+C29+C30+C31+C32+C33+C34+C36+C37+C38+C28+C39+C35</f>
        <v>765843</v>
      </c>
      <c r="D24" s="70">
        <f>D25+D26+D27+D29+D30+D31+D32+D33+D34+D36+D37+D38+D28+D39+D35</f>
        <v>636270</v>
      </c>
      <c r="E24" s="82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</row>
    <row r="25" spans="1:212" s="101" customFormat="1" ht="12.75">
      <c r="A25" s="104">
        <v>1011</v>
      </c>
      <c r="B25" s="88" t="s">
        <v>119</v>
      </c>
      <c r="C25" s="69">
        <v>153706</v>
      </c>
      <c r="D25" s="69">
        <v>106826</v>
      </c>
      <c r="E25" s="83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</row>
    <row r="26" spans="1:212" s="101" customFormat="1" ht="12.75">
      <c r="A26" s="102">
        <v>1012</v>
      </c>
      <c r="B26" s="71" t="s">
        <v>120</v>
      </c>
      <c r="C26" s="69">
        <v>819</v>
      </c>
      <c r="D26" s="69">
        <v>596</v>
      </c>
      <c r="E26" s="83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</row>
    <row r="27" spans="1:212" s="101" customFormat="1" ht="12.75">
      <c r="A27" s="102">
        <v>1013</v>
      </c>
      <c r="B27" s="71" t="s">
        <v>121</v>
      </c>
      <c r="C27" s="69">
        <v>30870</v>
      </c>
      <c r="D27" s="69">
        <v>28470</v>
      </c>
      <c r="E27" s="83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</row>
    <row r="28" spans="1:212" s="101" customFormat="1" ht="12.75">
      <c r="A28" s="102">
        <v>1014</v>
      </c>
      <c r="B28" s="71" t="s">
        <v>255</v>
      </c>
      <c r="C28" s="69">
        <v>29578</v>
      </c>
      <c r="D28" s="69">
        <v>29905</v>
      </c>
      <c r="E28" s="83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</row>
    <row r="29" spans="1:212" s="101" customFormat="1" ht="12.75">
      <c r="A29" s="102">
        <v>1015</v>
      </c>
      <c r="B29" s="71" t="s">
        <v>122</v>
      </c>
      <c r="C29" s="69">
        <v>88235</v>
      </c>
      <c r="D29" s="235">
        <v>79117</v>
      </c>
      <c r="E29" s="83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</row>
    <row r="30" spans="1:212" s="101" customFormat="1" ht="12.75">
      <c r="A30" s="102">
        <v>1016</v>
      </c>
      <c r="B30" s="71" t="s">
        <v>123</v>
      </c>
      <c r="C30" s="69">
        <v>262996</v>
      </c>
      <c r="D30" s="69">
        <v>201808</v>
      </c>
      <c r="E30" s="83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</row>
    <row r="31" spans="1:212" s="101" customFormat="1" ht="12.75">
      <c r="A31" s="102">
        <v>1020</v>
      </c>
      <c r="B31" s="67" t="s">
        <v>154</v>
      </c>
      <c r="C31" s="69">
        <v>140033</v>
      </c>
      <c r="D31" s="69">
        <v>131214</v>
      </c>
      <c r="E31" s="83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</row>
    <row r="32" spans="1:212" s="101" customFormat="1" ht="12.75">
      <c r="A32" s="102">
        <v>1030</v>
      </c>
      <c r="B32" s="71" t="s">
        <v>124</v>
      </c>
      <c r="C32" s="69">
        <v>25595</v>
      </c>
      <c r="D32" s="69">
        <v>25883</v>
      </c>
      <c r="E32" s="83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</row>
    <row r="33" spans="1:212" s="101" customFormat="1" ht="12.75">
      <c r="A33" s="102">
        <v>1051</v>
      </c>
      <c r="B33" s="71" t="s">
        <v>155</v>
      </c>
      <c r="C33" s="69">
        <v>11210</v>
      </c>
      <c r="D33" s="69">
        <v>10007</v>
      </c>
      <c r="E33" s="83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</row>
    <row r="34" spans="1:212" s="101" customFormat="1" ht="12.75">
      <c r="A34" s="102">
        <v>1062</v>
      </c>
      <c r="B34" s="67" t="s">
        <v>156</v>
      </c>
      <c r="C34" s="69">
        <v>2597</v>
      </c>
      <c r="D34" s="69">
        <v>2297</v>
      </c>
      <c r="E34" s="83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</row>
    <row r="35" spans="1:212" s="101" customFormat="1" ht="12.75">
      <c r="A35" s="102">
        <v>1063</v>
      </c>
      <c r="B35" s="67" t="s">
        <v>262</v>
      </c>
      <c r="C35" s="69">
        <v>989</v>
      </c>
      <c r="D35" s="69">
        <v>1089</v>
      </c>
      <c r="E35" s="83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</row>
    <row r="36" spans="1:212" s="101" customFormat="1" ht="12.75">
      <c r="A36" s="102">
        <v>1092</v>
      </c>
      <c r="B36" s="71" t="s">
        <v>125</v>
      </c>
      <c r="C36" s="69">
        <v>3982</v>
      </c>
      <c r="D36" s="69">
        <v>3981</v>
      </c>
      <c r="E36" s="83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</row>
    <row r="37" spans="1:212" s="101" customFormat="1" ht="13.5" thickBot="1">
      <c r="A37" s="105">
        <v>1098</v>
      </c>
      <c r="B37" s="89" t="s">
        <v>126</v>
      </c>
      <c r="C37" s="69">
        <v>11186</v>
      </c>
      <c r="D37" s="69">
        <v>11000</v>
      </c>
      <c r="E37" s="83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</row>
    <row r="38" spans="1:212" s="101" customFormat="1" ht="13.5" thickBot="1">
      <c r="A38" s="172" t="s">
        <v>254</v>
      </c>
      <c r="B38" s="89" t="s">
        <v>201</v>
      </c>
      <c r="C38" s="69">
        <v>4008</v>
      </c>
      <c r="D38" s="69">
        <v>4038</v>
      </c>
      <c r="E38" s="83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</row>
    <row r="39" spans="1:212" s="101" customFormat="1" ht="13.5" thickBot="1">
      <c r="A39" s="172" t="s">
        <v>269</v>
      </c>
      <c r="B39" s="89" t="s">
        <v>270</v>
      </c>
      <c r="C39" s="69">
        <v>39</v>
      </c>
      <c r="D39" s="69">
        <v>39</v>
      </c>
      <c r="E39" s="83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</row>
    <row r="40" spans="1:212" s="51" customFormat="1" ht="13.5" thickBot="1">
      <c r="A40" s="290" t="s">
        <v>127</v>
      </c>
      <c r="B40" s="291"/>
      <c r="C40" s="70">
        <f>C41</f>
        <v>15576</v>
      </c>
      <c r="D40" s="70">
        <f>D41</f>
        <v>10486</v>
      </c>
      <c r="E40" s="82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</row>
    <row r="41" spans="1:212" s="101" customFormat="1" ht="13.5" thickBot="1">
      <c r="A41" s="102">
        <v>2224</v>
      </c>
      <c r="B41" s="67" t="s">
        <v>157</v>
      </c>
      <c r="C41" s="68">
        <v>15576</v>
      </c>
      <c r="D41" s="68">
        <v>10486</v>
      </c>
      <c r="E41" s="83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</row>
    <row r="42" spans="1:212" s="51" customFormat="1" ht="13.5" thickBot="1">
      <c r="A42" s="290" t="s">
        <v>128</v>
      </c>
      <c r="B42" s="291"/>
      <c r="C42" s="70">
        <v>6873</v>
      </c>
      <c r="D42" s="70">
        <v>3595</v>
      </c>
      <c r="E42" s="82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</row>
    <row r="43" spans="1:212" s="51" customFormat="1" ht="13.5" thickBot="1">
      <c r="A43" s="290" t="s">
        <v>129</v>
      </c>
      <c r="B43" s="291"/>
      <c r="C43" s="70">
        <f>C44+C45</f>
        <v>18530</v>
      </c>
      <c r="D43" s="70">
        <f>D44+D45</f>
        <v>13092</v>
      </c>
      <c r="E43" s="82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</row>
    <row r="44" spans="1:212" s="101" customFormat="1" ht="12.75">
      <c r="A44" s="102">
        <v>4214</v>
      </c>
      <c r="B44" s="67" t="s">
        <v>161</v>
      </c>
      <c r="C44" s="68">
        <v>11065</v>
      </c>
      <c r="D44" s="68">
        <v>7810</v>
      </c>
      <c r="E44" s="8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</row>
    <row r="45" spans="1:212" s="101" customFormat="1" ht="13.5" thickBot="1">
      <c r="A45" s="173" t="s">
        <v>202</v>
      </c>
      <c r="B45" s="67" t="s">
        <v>203</v>
      </c>
      <c r="C45" s="68">
        <v>7465</v>
      </c>
      <c r="D45" s="68">
        <v>5282</v>
      </c>
      <c r="E45" s="8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</row>
    <row r="46" spans="1:212" s="51" customFormat="1" ht="13.5" thickBot="1">
      <c r="A46" s="290" t="s">
        <v>130</v>
      </c>
      <c r="B46" s="291"/>
      <c r="C46" s="70">
        <v>84300</v>
      </c>
      <c r="D46" s="70">
        <v>71626</v>
      </c>
      <c r="E46" s="82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</row>
    <row r="47" spans="1:212" s="51" customFormat="1" ht="13.5" thickBot="1">
      <c r="A47" s="292" t="s">
        <v>131</v>
      </c>
      <c r="B47" s="286"/>
      <c r="C47" s="70">
        <v>1628</v>
      </c>
      <c r="D47" s="70">
        <v>1628</v>
      </c>
      <c r="E47" s="82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</row>
    <row r="48" spans="1:212" s="51" customFormat="1" ht="13.5" thickBot="1">
      <c r="A48" s="293" t="s">
        <v>132</v>
      </c>
      <c r="B48" s="294"/>
      <c r="C48" s="70">
        <v>220718</v>
      </c>
      <c r="D48" s="70">
        <v>158324</v>
      </c>
      <c r="E48" s="82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</row>
    <row r="49" spans="1:212" s="51" customFormat="1" ht="13.5" thickBot="1">
      <c r="A49" s="293" t="s">
        <v>133</v>
      </c>
      <c r="B49" s="294"/>
      <c r="C49" s="70">
        <f>C50+C51</f>
        <v>27033</v>
      </c>
      <c r="D49" s="70">
        <f>D50+D51</f>
        <v>27032</v>
      </c>
      <c r="E49" s="82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</row>
    <row r="50" spans="1:212" s="101" customFormat="1" ht="12.75">
      <c r="A50" s="106">
        <v>5201</v>
      </c>
      <c r="B50" s="73" t="s">
        <v>158</v>
      </c>
      <c r="C50" s="68">
        <v>2649</v>
      </c>
      <c r="D50" s="68">
        <v>2649</v>
      </c>
      <c r="E50" s="83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</row>
    <row r="51" spans="1:212" s="101" customFormat="1" ht="13.5" thickBot="1">
      <c r="A51" s="107">
        <v>5205</v>
      </c>
      <c r="B51" s="74" t="s">
        <v>159</v>
      </c>
      <c r="C51" s="68">
        <v>24384</v>
      </c>
      <c r="D51" s="68">
        <v>24383</v>
      </c>
      <c r="E51" s="83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</row>
    <row r="52" spans="1:212" s="51" customFormat="1" ht="13.5" thickBot="1">
      <c r="A52" s="293" t="s">
        <v>134</v>
      </c>
      <c r="B52" s="294"/>
      <c r="C52" s="70">
        <f>C53</f>
        <v>13920</v>
      </c>
      <c r="D52" s="70">
        <f>D53</f>
        <v>0</v>
      </c>
      <c r="E52" s="82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</row>
    <row r="53" spans="1:212" s="101" customFormat="1" ht="13.5" thickBot="1">
      <c r="A53" s="107">
        <v>5309</v>
      </c>
      <c r="B53" s="74" t="s">
        <v>160</v>
      </c>
      <c r="C53" s="68">
        <v>13920</v>
      </c>
      <c r="D53" s="68"/>
      <c r="E53" s="83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</row>
    <row r="54" spans="1:212" s="51" customFormat="1" ht="13.5" thickBot="1">
      <c r="A54" s="290" t="s">
        <v>135</v>
      </c>
      <c r="B54" s="291"/>
      <c r="C54" s="70">
        <v>27090</v>
      </c>
      <c r="D54" s="70"/>
      <c r="E54" s="82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</row>
    <row r="55" spans="1:212" s="101" customFormat="1" ht="13.5" thickBot="1">
      <c r="A55" s="108"/>
      <c r="B55" s="99" t="s">
        <v>142</v>
      </c>
      <c r="C55" s="85">
        <f>C10+C13+C19+C24+C40+C42+C43+C46+C47+C48+C49+C52+C54</f>
        <v>3003481</v>
      </c>
      <c r="D55" s="85">
        <f>D10+D13+D19+D24+D40+D42+D43+D46+D47+D48+D49+D52+D54</f>
        <v>2419809</v>
      </c>
      <c r="E55" s="83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</row>
    <row r="56" spans="1:212" s="101" customFormat="1" ht="12.75">
      <c r="A56" s="77"/>
      <c r="B56" s="78"/>
      <c r="C56" s="76"/>
      <c r="D56" s="76"/>
      <c r="E56" s="84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</row>
    <row r="57" spans="1:2" ht="12.75">
      <c r="A57" s="6" t="s">
        <v>138</v>
      </c>
      <c r="B57" s="6" t="s">
        <v>309</v>
      </c>
    </row>
    <row r="58" spans="1:2" ht="12.75">
      <c r="A58" s="6" t="s">
        <v>139</v>
      </c>
      <c r="B58" s="6" t="s">
        <v>162</v>
      </c>
    </row>
    <row r="59" ht="12.75">
      <c r="E59" s="109"/>
    </row>
  </sheetData>
  <sheetProtection password="B55E" sheet="1" objects="1" scenarios="1" selectLockedCells="1" selectUnlockedCells="1"/>
  <mergeCells count="20">
    <mergeCell ref="C7:C8"/>
    <mergeCell ref="D7:D8"/>
    <mergeCell ref="B7:B8"/>
    <mergeCell ref="A54:B54"/>
    <mergeCell ref="A47:B47"/>
    <mergeCell ref="A48:B48"/>
    <mergeCell ref="A49:B49"/>
    <mergeCell ref="A52:B52"/>
    <mergeCell ref="A40:B40"/>
    <mergeCell ref="A42:B42"/>
    <mergeCell ref="A43:B43"/>
    <mergeCell ref="A46:B46"/>
    <mergeCell ref="A10:B10"/>
    <mergeCell ref="A13:B13"/>
    <mergeCell ref="A19:B19"/>
    <mergeCell ref="A24:B24"/>
    <mergeCell ref="C1:D1"/>
    <mergeCell ref="B3:D3"/>
    <mergeCell ref="B4:D4"/>
    <mergeCell ref="B5:E5"/>
  </mergeCells>
  <printOptions/>
  <pageMargins left="0.34" right="0.75" top="0.33" bottom="0.22" header="0.65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>
      <selection activeCell="H3" sqref="H3"/>
    </sheetView>
  </sheetViews>
  <sheetFormatPr defaultColWidth="9.140625" defaultRowHeight="12.75"/>
  <cols>
    <col min="1" max="1" width="49.57421875" style="43" bestFit="1" customWidth="1"/>
    <col min="2" max="2" width="9.140625" style="43" customWidth="1"/>
    <col min="3" max="3" width="9.57421875" style="43" bestFit="1" customWidth="1"/>
    <col min="4" max="4" width="7.00390625" style="145" bestFit="1" customWidth="1"/>
    <col min="5" max="5" width="8.00390625" style="145" bestFit="1" customWidth="1"/>
    <col min="6" max="6" width="5.7109375" style="43" bestFit="1" customWidth="1"/>
    <col min="7" max="16384" width="9.140625" style="43" customWidth="1"/>
  </cols>
  <sheetData>
    <row r="1" spans="4:6" ht="12.75">
      <c r="D1" s="295" t="s">
        <v>181</v>
      </c>
      <c r="E1" s="296"/>
      <c r="F1" s="296"/>
    </row>
    <row r="2" spans="1:6" ht="22.5">
      <c r="A2" s="267" t="s">
        <v>244</v>
      </c>
      <c r="B2" s="297"/>
      <c r="C2" s="297"/>
      <c r="D2" s="297"/>
      <c r="E2" s="297"/>
      <c r="F2" s="297"/>
    </row>
    <row r="3" spans="1:6" ht="22.5">
      <c r="A3" s="267" t="s">
        <v>303</v>
      </c>
      <c r="B3" s="297"/>
      <c r="C3" s="297"/>
      <c r="D3" s="297"/>
      <c r="E3" s="297"/>
      <c r="F3" s="297"/>
    </row>
    <row r="5" spans="1:3" ht="12.75">
      <c r="A5" s="174" t="s">
        <v>204</v>
      </c>
      <c r="B5" s="134"/>
      <c r="C5" s="38"/>
    </row>
    <row r="6" spans="1:3" ht="12.75">
      <c r="A6" s="175" t="s">
        <v>205</v>
      </c>
      <c r="B6" s="176" t="s">
        <v>206</v>
      </c>
      <c r="C6" s="177">
        <v>306</v>
      </c>
    </row>
    <row r="7" spans="1:5" s="181" customFormat="1" ht="12" customHeight="1">
      <c r="A7" s="174" t="s">
        <v>207</v>
      </c>
      <c r="B7" s="178"/>
      <c r="C7" s="179"/>
      <c r="D7" s="180"/>
      <c r="E7" s="180"/>
    </row>
    <row r="8" spans="1:5" s="181" customFormat="1" ht="12" customHeight="1">
      <c r="A8" s="182" t="s">
        <v>208</v>
      </c>
      <c r="B8" s="178">
        <v>6300</v>
      </c>
      <c r="C8" s="179">
        <v>3333573</v>
      </c>
      <c r="D8" s="180"/>
      <c r="E8" s="180"/>
    </row>
    <row r="9" spans="1:5" s="181" customFormat="1" ht="12" customHeight="1">
      <c r="A9" s="183" t="s">
        <v>209</v>
      </c>
      <c r="B9" s="178"/>
      <c r="C9" s="177">
        <f>C8</f>
        <v>3333573</v>
      </c>
      <c r="D9" s="184"/>
      <c r="E9" s="184"/>
    </row>
    <row r="10" spans="1:5" s="181" customFormat="1" ht="11.25" customHeight="1">
      <c r="A10" s="174" t="s">
        <v>210</v>
      </c>
      <c r="B10" s="178"/>
      <c r="C10" s="179"/>
      <c r="D10" s="180"/>
      <c r="E10" s="180"/>
    </row>
    <row r="11" spans="1:5" s="181" customFormat="1" ht="0.75" customHeight="1" hidden="1">
      <c r="A11" s="182" t="s">
        <v>211</v>
      </c>
      <c r="B11" s="178">
        <v>7400</v>
      </c>
      <c r="C11" s="179">
        <f>D11+E11</f>
        <v>0</v>
      </c>
      <c r="D11" s="180"/>
      <c r="E11" s="180"/>
    </row>
    <row r="12" spans="1:5" s="181" customFormat="1" ht="12" customHeight="1" hidden="1">
      <c r="A12" s="185" t="s">
        <v>212</v>
      </c>
      <c r="B12" s="178">
        <v>7411</v>
      </c>
      <c r="C12" s="179">
        <f>D12+E12</f>
        <v>0</v>
      </c>
      <c r="D12" s="180"/>
      <c r="E12" s="180"/>
    </row>
    <row r="13" spans="1:5" s="181" customFormat="1" ht="12" customHeight="1" hidden="1">
      <c r="A13" s="185" t="s">
        <v>213</v>
      </c>
      <c r="B13" s="178">
        <v>7412</v>
      </c>
      <c r="C13" s="179">
        <f>D13+E13</f>
        <v>0</v>
      </c>
      <c r="D13" s="180"/>
      <c r="E13" s="180"/>
    </row>
    <row r="14" spans="1:5" s="181" customFormat="1" ht="12" customHeight="1" hidden="1">
      <c r="A14" s="182" t="s">
        <v>214</v>
      </c>
      <c r="B14" s="178">
        <v>7500</v>
      </c>
      <c r="C14" s="179">
        <f>D14+E14</f>
        <v>0</v>
      </c>
      <c r="D14" s="180"/>
      <c r="E14" s="180"/>
    </row>
    <row r="15" spans="1:5" s="181" customFormat="1" ht="12" customHeight="1">
      <c r="A15" s="182" t="s">
        <v>215</v>
      </c>
      <c r="B15" s="178">
        <v>7600</v>
      </c>
      <c r="C15" s="179">
        <v>-7887</v>
      </c>
      <c r="D15" s="180"/>
      <c r="E15" s="180"/>
    </row>
    <row r="16" spans="1:5" s="181" customFormat="1" ht="14.25" customHeight="1">
      <c r="A16" s="186" t="s">
        <v>216</v>
      </c>
      <c r="B16" s="178"/>
      <c r="C16" s="177">
        <f>SUM(C11:C15)</f>
        <v>-7887</v>
      </c>
      <c r="D16" s="180"/>
      <c r="E16" s="184"/>
    </row>
    <row r="17" spans="1:5" s="181" customFormat="1" ht="12" customHeight="1">
      <c r="A17" s="182" t="s">
        <v>217</v>
      </c>
      <c r="B17" s="187" t="s">
        <v>218</v>
      </c>
      <c r="C17" s="177">
        <v>-426</v>
      </c>
      <c r="D17" s="180"/>
      <c r="E17" s="184"/>
    </row>
    <row r="18" spans="1:5" s="181" customFormat="1" ht="12" customHeight="1">
      <c r="A18" s="188" t="s">
        <v>219</v>
      </c>
      <c r="B18" s="178"/>
      <c r="C18" s="189">
        <f>C9+C16+C17+C6</f>
        <v>3325566</v>
      </c>
      <c r="D18" s="184"/>
      <c r="E18" s="184"/>
    </row>
    <row r="19" spans="1:5" s="181" customFormat="1" ht="14.25" customHeight="1">
      <c r="A19" s="182" t="s">
        <v>220</v>
      </c>
      <c r="B19" s="178">
        <v>9500</v>
      </c>
      <c r="C19" s="179">
        <f>C21+C20</f>
        <v>-2902477</v>
      </c>
      <c r="D19" s="184"/>
      <c r="E19" s="184"/>
    </row>
    <row r="20" spans="1:5" s="181" customFormat="1" ht="12" customHeight="1">
      <c r="A20" s="182" t="s">
        <v>221</v>
      </c>
      <c r="B20" s="178">
        <v>9501</v>
      </c>
      <c r="C20" s="179">
        <v>3464391</v>
      </c>
      <c r="D20" s="180"/>
      <c r="E20" s="180"/>
    </row>
    <row r="21" spans="1:5" s="181" customFormat="1" ht="12" customHeight="1" thickBot="1">
      <c r="A21" s="190" t="s">
        <v>222</v>
      </c>
      <c r="B21" s="191">
        <v>9507</v>
      </c>
      <c r="C21" s="192">
        <v>-6366868</v>
      </c>
      <c r="D21" s="180"/>
      <c r="E21" s="180"/>
    </row>
    <row r="22" spans="1:5" s="181" customFormat="1" ht="17.25" customHeight="1" thickBot="1">
      <c r="A22" s="193" t="s">
        <v>223</v>
      </c>
      <c r="B22" s="194"/>
      <c r="C22" s="195">
        <f>C18+C19</f>
        <v>423089</v>
      </c>
      <c r="D22" s="184"/>
      <c r="E22" s="184"/>
    </row>
    <row r="23" spans="1:5" s="181" customFormat="1" ht="17.25" customHeight="1" thickBot="1">
      <c r="A23" s="196"/>
      <c r="B23" s="197"/>
      <c r="C23" s="198"/>
      <c r="D23" s="184"/>
      <c r="E23" s="184"/>
    </row>
    <row r="24" spans="1:10" s="138" customFormat="1" ht="12.75" customHeight="1" thickBot="1">
      <c r="A24" s="199" t="s">
        <v>224</v>
      </c>
      <c r="B24" s="200"/>
      <c r="C24" s="201"/>
      <c r="D24" s="202"/>
      <c r="E24" s="202"/>
      <c r="F24" s="203"/>
      <c r="G24" s="203"/>
      <c r="H24" s="203"/>
      <c r="I24" s="203"/>
      <c r="J24" s="203"/>
    </row>
    <row r="25" spans="1:10" s="138" customFormat="1" ht="10.5" customHeight="1">
      <c r="A25" s="204" t="s">
        <v>225</v>
      </c>
      <c r="B25" s="205" t="s">
        <v>226</v>
      </c>
      <c r="C25" s="206">
        <f>C26+C27+C28+C29</f>
        <v>61069</v>
      </c>
      <c r="D25" s="207"/>
      <c r="E25" s="207"/>
      <c r="F25" s="207"/>
      <c r="G25" s="208"/>
      <c r="H25" s="208"/>
      <c r="I25" s="209"/>
      <c r="J25" s="210"/>
    </row>
    <row r="26" spans="1:10" s="138" customFormat="1" ht="10.5" customHeight="1">
      <c r="A26" s="211" t="s">
        <v>227</v>
      </c>
      <c r="B26" s="205" t="s">
        <v>228</v>
      </c>
      <c r="C26" s="212">
        <v>33675</v>
      </c>
      <c r="D26" s="213"/>
      <c r="E26" s="213"/>
      <c r="F26" s="10"/>
      <c r="G26" s="10"/>
      <c r="H26" s="10"/>
      <c r="I26" s="10"/>
      <c r="J26" s="210"/>
    </row>
    <row r="27" spans="1:10" s="138" customFormat="1" ht="10.5" customHeight="1">
      <c r="A27" s="211" t="s">
        <v>229</v>
      </c>
      <c r="B27" s="205" t="s">
        <v>230</v>
      </c>
      <c r="C27" s="212">
        <v>7382</v>
      </c>
      <c r="D27" s="213"/>
      <c r="E27" s="213"/>
      <c r="F27" s="10"/>
      <c r="G27" s="10"/>
      <c r="H27" s="10"/>
      <c r="I27" s="10"/>
      <c r="J27" s="210"/>
    </row>
    <row r="28" spans="1:10" s="138" customFormat="1" ht="10.5" customHeight="1">
      <c r="A28" s="211" t="s">
        <v>231</v>
      </c>
      <c r="B28" s="205" t="s">
        <v>232</v>
      </c>
      <c r="C28" s="212">
        <v>12800</v>
      </c>
      <c r="D28" s="213"/>
      <c r="E28" s="213"/>
      <c r="F28" s="214"/>
      <c r="G28" s="214"/>
      <c r="H28" s="214"/>
      <c r="I28" s="10"/>
      <c r="J28" s="210"/>
    </row>
    <row r="29" spans="1:10" s="138" customFormat="1" ht="10.5" customHeight="1">
      <c r="A29" s="211" t="s">
        <v>233</v>
      </c>
      <c r="B29" s="205" t="s">
        <v>234</v>
      </c>
      <c r="C29" s="215">
        <v>7212</v>
      </c>
      <c r="D29" s="216"/>
      <c r="E29" s="216"/>
      <c r="F29" s="217"/>
      <c r="G29" s="217"/>
      <c r="H29" s="217"/>
      <c r="I29" s="217"/>
      <c r="J29" s="210"/>
    </row>
    <row r="30" spans="1:10" s="138" customFormat="1" ht="10.5" customHeight="1">
      <c r="A30" s="143" t="s">
        <v>235</v>
      </c>
      <c r="B30" s="205" t="s">
        <v>226</v>
      </c>
      <c r="C30" s="218">
        <f>C31+C32+C33</f>
        <v>94512</v>
      </c>
      <c r="D30" s="219"/>
      <c r="E30" s="219"/>
      <c r="F30" s="220"/>
      <c r="G30" s="220"/>
      <c r="H30" s="220"/>
      <c r="I30" s="220"/>
      <c r="J30" s="210"/>
    </row>
    <row r="31" spans="1:10" s="138" customFormat="1" ht="10.5" customHeight="1">
      <c r="A31" s="211" t="s">
        <v>227</v>
      </c>
      <c r="B31" s="205" t="s">
        <v>228</v>
      </c>
      <c r="C31" s="215">
        <v>850</v>
      </c>
      <c r="D31" s="216"/>
      <c r="E31" s="216"/>
      <c r="F31" s="217"/>
      <c r="G31" s="217"/>
      <c r="H31" s="217"/>
      <c r="I31" s="217"/>
      <c r="J31" s="210"/>
    </row>
    <row r="32" spans="1:10" s="138" customFormat="1" ht="10.5" customHeight="1">
      <c r="A32" s="211" t="s">
        <v>236</v>
      </c>
      <c r="B32" s="205" t="s">
        <v>237</v>
      </c>
      <c r="C32" s="215">
        <v>79598</v>
      </c>
      <c r="D32" s="216"/>
      <c r="E32" s="216"/>
      <c r="F32" s="217"/>
      <c r="G32" s="217"/>
      <c r="H32" s="217"/>
      <c r="I32" s="217"/>
      <c r="J32" s="210"/>
    </row>
    <row r="33" spans="1:10" s="138" customFormat="1" ht="10.5" customHeight="1">
      <c r="A33" s="211" t="s">
        <v>229</v>
      </c>
      <c r="B33" s="205" t="s">
        <v>230</v>
      </c>
      <c r="C33" s="215">
        <v>14064</v>
      </c>
      <c r="D33" s="216"/>
      <c r="E33" s="216"/>
      <c r="F33" s="217"/>
      <c r="G33" s="217"/>
      <c r="H33" s="217"/>
      <c r="I33" s="217"/>
      <c r="J33" s="210"/>
    </row>
    <row r="34" spans="1:10" s="138" customFormat="1" ht="10.5" customHeight="1">
      <c r="A34" s="143" t="s">
        <v>238</v>
      </c>
      <c r="B34" s="205" t="s">
        <v>226</v>
      </c>
      <c r="C34" s="218">
        <f>C38+C39+C37+C36+C35</f>
        <v>267508</v>
      </c>
      <c r="D34" s="219"/>
      <c r="E34" s="219"/>
      <c r="F34" s="220"/>
      <c r="G34" s="220"/>
      <c r="H34" s="220"/>
      <c r="I34" s="220"/>
      <c r="J34" s="210"/>
    </row>
    <row r="35" spans="1:10" s="138" customFormat="1" ht="10.5" customHeight="1">
      <c r="A35" s="211" t="s">
        <v>227</v>
      </c>
      <c r="B35" s="205" t="s">
        <v>228</v>
      </c>
      <c r="C35" s="260">
        <v>3885</v>
      </c>
      <c r="D35" s="219"/>
      <c r="E35" s="219"/>
      <c r="F35" s="220"/>
      <c r="G35" s="220"/>
      <c r="H35" s="220"/>
      <c r="I35" s="220"/>
      <c r="J35" s="210"/>
    </row>
    <row r="36" spans="1:10" s="138" customFormat="1" ht="10.5" customHeight="1">
      <c r="A36" s="211" t="s">
        <v>236</v>
      </c>
      <c r="B36" s="205" t="s">
        <v>237</v>
      </c>
      <c r="C36" s="260">
        <v>9000</v>
      </c>
      <c r="D36" s="219"/>
      <c r="E36" s="219"/>
      <c r="F36" s="220"/>
      <c r="G36" s="220"/>
      <c r="H36" s="220"/>
      <c r="I36" s="220"/>
      <c r="J36" s="210"/>
    </row>
    <row r="37" spans="1:10" s="138" customFormat="1" ht="10.5" customHeight="1">
      <c r="A37" s="211" t="s">
        <v>229</v>
      </c>
      <c r="B37" s="205" t="s">
        <v>230</v>
      </c>
      <c r="C37" s="260">
        <v>703</v>
      </c>
      <c r="D37" s="219"/>
      <c r="E37" s="219"/>
      <c r="F37" s="220"/>
      <c r="G37" s="220"/>
      <c r="H37" s="220"/>
      <c r="I37" s="220"/>
      <c r="J37" s="210"/>
    </row>
    <row r="38" spans="1:10" s="138" customFormat="1" ht="10.5" customHeight="1">
      <c r="A38" s="211" t="s">
        <v>231</v>
      </c>
      <c r="B38" s="205" t="s">
        <v>232</v>
      </c>
      <c r="C38" s="215">
        <v>13908</v>
      </c>
      <c r="D38" s="216"/>
      <c r="E38" s="216"/>
      <c r="F38" s="217"/>
      <c r="G38" s="217"/>
      <c r="H38" s="217"/>
      <c r="I38" s="217"/>
      <c r="J38" s="210"/>
    </row>
    <row r="39" spans="1:10" s="138" customFormat="1" ht="10.5" customHeight="1" thickBot="1">
      <c r="A39" s="221" t="s">
        <v>239</v>
      </c>
      <c r="B39" s="222" t="s">
        <v>240</v>
      </c>
      <c r="C39" s="223">
        <v>240012</v>
      </c>
      <c r="D39" s="216"/>
      <c r="E39" s="216"/>
      <c r="F39" s="217"/>
      <c r="G39" s="217"/>
      <c r="H39" s="217"/>
      <c r="I39" s="217"/>
      <c r="J39" s="210"/>
    </row>
    <row r="40" spans="1:5" s="138" customFormat="1" ht="12.75" customHeight="1" thickBot="1">
      <c r="A40" s="224" t="s">
        <v>241</v>
      </c>
      <c r="B40" s="225"/>
      <c r="C40" s="226">
        <f>C25+C30+C34</f>
        <v>423089</v>
      </c>
      <c r="D40" s="145"/>
      <c r="E40" s="145"/>
    </row>
    <row r="41" spans="1:5" s="138" customFormat="1" ht="12.75" customHeight="1">
      <c r="A41" s="135"/>
      <c r="B41" s="136"/>
      <c r="C41" s="137"/>
      <c r="D41" s="145"/>
      <c r="E41" s="145"/>
    </row>
    <row r="42" spans="1:5" s="138" customFormat="1" ht="12.75" customHeight="1">
      <c r="A42" s="135"/>
      <c r="B42" s="136"/>
      <c r="C42" s="227"/>
      <c r="D42" s="145"/>
      <c r="E42" s="145"/>
    </row>
    <row r="43" spans="1:5" s="138" customFormat="1" ht="12.75" customHeight="1" thickBot="1">
      <c r="A43" s="135"/>
      <c r="B43" s="136"/>
      <c r="C43" s="227"/>
      <c r="D43" s="145"/>
      <c r="E43" s="145"/>
    </row>
    <row r="44" spans="1:10" ht="14.25" thickBot="1">
      <c r="A44" s="232" t="s">
        <v>0</v>
      </c>
      <c r="B44" s="139">
        <f>B45+B53</f>
        <v>155581</v>
      </c>
      <c r="F44" s="48"/>
      <c r="G44" s="48"/>
      <c r="H44" s="48"/>
      <c r="I44" s="48"/>
      <c r="J44" s="48"/>
    </row>
    <row r="45" spans="1:10" ht="12.75">
      <c r="A45" s="236" t="s">
        <v>242</v>
      </c>
      <c r="B45" s="140">
        <f>B46+B49+B51+B47+B50+B52+B48</f>
        <v>61069</v>
      </c>
      <c r="F45" s="48"/>
      <c r="G45" s="48"/>
      <c r="H45" s="48"/>
      <c r="I45" s="48"/>
      <c r="J45" s="48"/>
    </row>
    <row r="46" spans="1:10" ht="12.75">
      <c r="A46" s="237" t="s">
        <v>248</v>
      </c>
      <c r="B46" s="141">
        <v>35669</v>
      </c>
      <c r="F46" s="48"/>
      <c r="G46" s="48"/>
      <c r="H46" s="48"/>
      <c r="I46" s="48"/>
      <c r="J46" s="48"/>
    </row>
    <row r="47" spans="1:10" ht="12.75">
      <c r="A47" s="142" t="s">
        <v>249</v>
      </c>
      <c r="B47" s="133">
        <v>725</v>
      </c>
      <c r="F47" s="48"/>
      <c r="G47" s="48"/>
      <c r="H47" s="48"/>
      <c r="I47" s="48"/>
      <c r="J47" s="48"/>
    </row>
    <row r="48" spans="1:10" ht="12.75">
      <c r="A48" s="142" t="s">
        <v>279</v>
      </c>
      <c r="B48" s="133">
        <v>10000</v>
      </c>
      <c r="F48" s="48"/>
      <c r="G48" s="48"/>
      <c r="H48" s="48"/>
      <c r="I48" s="48"/>
      <c r="J48" s="48"/>
    </row>
    <row r="49" spans="1:10" ht="12.75">
      <c r="A49" s="142" t="s">
        <v>280</v>
      </c>
      <c r="B49" s="133">
        <v>803</v>
      </c>
      <c r="F49" s="48"/>
      <c r="G49" s="48"/>
      <c r="H49" s="48"/>
      <c r="I49" s="48"/>
      <c r="J49" s="48"/>
    </row>
    <row r="50" spans="1:10" ht="12.75">
      <c r="A50" s="142" t="s">
        <v>281</v>
      </c>
      <c r="B50" s="133">
        <v>7483</v>
      </c>
      <c r="F50" s="48"/>
      <c r="G50" s="48"/>
      <c r="H50" s="48"/>
      <c r="I50" s="48"/>
      <c r="J50" s="48"/>
    </row>
    <row r="51" spans="1:10" ht="12.75">
      <c r="A51" s="142" t="s">
        <v>282</v>
      </c>
      <c r="B51" s="133">
        <v>1457</v>
      </c>
      <c r="F51" s="48"/>
      <c r="G51" s="48"/>
      <c r="H51" s="48"/>
      <c r="I51" s="48"/>
      <c r="J51" s="48"/>
    </row>
    <row r="52" spans="1:10" ht="12.75">
      <c r="A52" s="142" t="s">
        <v>283</v>
      </c>
      <c r="B52" s="133">
        <v>4932</v>
      </c>
      <c r="F52" s="48"/>
      <c r="G52" s="48"/>
      <c r="H52" s="48"/>
      <c r="I52" s="48"/>
      <c r="J52" s="48"/>
    </row>
    <row r="53" spans="1:10" ht="12.75">
      <c r="A53" s="229" t="s">
        <v>243</v>
      </c>
      <c r="B53" s="38">
        <f>B54+B55</f>
        <v>94512</v>
      </c>
      <c r="F53" s="48"/>
      <c r="G53" s="48"/>
      <c r="H53" s="48"/>
      <c r="I53" s="48"/>
      <c r="J53" s="48"/>
    </row>
    <row r="54" spans="1:10" ht="12.75">
      <c r="A54" s="251" t="s">
        <v>257</v>
      </c>
      <c r="B54" s="252">
        <v>77369</v>
      </c>
      <c r="F54" s="48"/>
      <c r="G54" s="48"/>
      <c r="H54" s="48"/>
      <c r="I54" s="48"/>
      <c r="J54" s="48"/>
    </row>
    <row r="55" spans="1:10" ht="12.75">
      <c r="A55" s="253" t="s">
        <v>271</v>
      </c>
      <c r="B55" s="254">
        <v>17143</v>
      </c>
      <c r="F55" s="48"/>
      <c r="G55" s="48"/>
      <c r="H55" s="48"/>
      <c r="I55" s="48"/>
      <c r="J55" s="48"/>
    </row>
    <row r="56" spans="1:10" ht="13.5">
      <c r="A56" s="249" t="s">
        <v>1</v>
      </c>
      <c r="B56" s="250">
        <f>B57</f>
        <v>267508</v>
      </c>
      <c r="F56" s="48"/>
      <c r="G56" s="48"/>
      <c r="H56" s="48"/>
      <c r="I56" s="48"/>
      <c r="J56" s="48"/>
    </row>
    <row r="57" spans="1:2" ht="12.75">
      <c r="A57" s="144" t="s">
        <v>2</v>
      </c>
      <c r="B57" s="144">
        <v>267508</v>
      </c>
    </row>
    <row r="58" spans="1:2" ht="12.75">
      <c r="A58" s="132" t="s">
        <v>3</v>
      </c>
      <c r="B58" s="132"/>
    </row>
    <row r="59" spans="1:2" ht="12.75">
      <c r="A59" s="132" t="s">
        <v>4</v>
      </c>
      <c r="B59" s="132"/>
    </row>
    <row r="60" spans="1:2" ht="12.75">
      <c r="A60" s="233" t="s">
        <v>5</v>
      </c>
      <c r="B60" s="233"/>
    </row>
    <row r="61" spans="1:2" ht="15.75" thickBot="1">
      <c r="A61" s="228"/>
      <c r="B61" s="48"/>
    </row>
    <row r="62" spans="1:2" ht="13.5" thickBot="1">
      <c r="A62" s="224" t="s">
        <v>241</v>
      </c>
      <c r="B62" s="146">
        <f>B44+B56</f>
        <v>423089</v>
      </c>
    </row>
    <row r="65" ht="12.75">
      <c r="A65" s="6" t="s">
        <v>309</v>
      </c>
    </row>
    <row r="66" ht="12.75">
      <c r="A66" s="6" t="s">
        <v>162</v>
      </c>
    </row>
  </sheetData>
  <sheetProtection password="B55E" sheet="1" objects="1" scenarios="1" selectLockedCells="1" selectUnlockedCells="1"/>
  <mergeCells count="3">
    <mergeCell ref="D1:F1"/>
    <mergeCell ref="A2:F2"/>
    <mergeCell ref="A3:F3"/>
  </mergeCells>
  <printOptions/>
  <pageMargins left="0.42" right="0.75" top="0.45" bottom="0.2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admin</cp:lastModifiedBy>
  <cp:lastPrinted>2014-11-11T13:03:22Z</cp:lastPrinted>
  <dcterms:created xsi:type="dcterms:W3CDTF">2006-12-05T11:18:07Z</dcterms:created>
  <dcterms:modified xsi:type="dcterms:W3CDTF">2014-11-11T13:06:18Z</dcterms:modified>
  <cp:category/>
  <cp:version/>
  <cp:contentType/>
  <cp:contentStatus/>
</cp:coreProperties>
</file>